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defaultThemeVersion="124226"/>
  <mc:AlternateContent xmlns:mc="http://schemas.openxmlformats.org/markup-compatibility/2006">
    <mc:Choice Requires="x15">
      <x15ac:absPath xmlns:x15ac="http://schemas.microsoft.com/office/spreadsheetml/2010/11/ac" url="T:\6. Zajednički poslovi\2022 Tehnički sektor - zajednički poslovi\06_Objava natječaja za POTRES\Ilica 73\"/>
    </mc:Choice>
  </mc:AlternateContent>
  <xr:revisionPtr revIDLastSave="0" documentId="13_ncr:1_{F53F5CEA-78FE-48CD-B1DD-0BC4CF797B2A}" xr6:coauthVersionLast="47" xr6:coauthVersionMax="47" xr10:uidLastSave="{00000000-0000-0000-0000-000000000000}"/>
  <bookViews>
    <workbookView xWindow="-120" yWindow="-120" windowWidth="29040" windowHeight="15840" activeTab="3" xr2:uid="{C2CC63CF-662F-441F-8C5E-E9620F92C783}"/>
  </bookViews>
  <sheets>
    <sheet name="Ilica 73_naslov" sheetId="3" r:id="rId1"/>
    <sheet name="Prihvatljivi troškovi" sheetId="4" r:id="rId2"/>
    <sheet name="Ostali radovi" sheetId="5" r:id="rId3"/>
    <sheet name="REKAPITULACIJA" sheetId="1" r:id="rId4"/>
  </sheets>
  <definedNames>
    <definedName name="_xlnm.Print_Titles" localSheetId="0">'Ilica 73_naslov'!#REF!</definedName>
    <definedName name="_xlnm.Print_Titles" localSheetId="2">'Ostali radovi'!$22:$23</definedName>
    <definedName name="_xlnm.Print_Titles" localSheetId="1">'Prihvatljivi troškovi'!$22:$23</definedName>
    <definedName name="_xlnm.Print_Area" localSheetId="0">'Ilica 73_naslov'!$A$1:$G$49</definedName>
    <definedName name="_xlnm.Print_Area" localSheetId="2">'Ostali radovi'!$A$1:$F$1141</definedName>
    <definedName name="_xlnm.Print_Area" localSheetId="1">'Prihvatljivi troškovi'!$A$1:$F$1830</definedName>
    <definedName name="Z_607AC9DB_C90C_4694_A492_A979992186C4_.wvu.PrintArea" localSheetId="2" hidden="1">'Ostali radovi'!$A$4:$F$597</definedName>
    <definedName name="Z_607AC9DB_C90C_4694_A492_A979992186C4_.wvu.PrintArea" localSheetId="1" hidden="1">'Prihvatljivi troškovi'!$A$4:$F$420</definedName>
    <definedName name="Z_607AC9DB_C90C_4694_A492_A979992186C4_.wvu.PrintTitles" localSheetId="2" hidden="1">'Ostali radovi'!$22:$23</definedName>
    <definedName name="Z_607AC9DB_C90C_4694_A492_A979992186C4_.wvu.PrintTitles" localSheetId="1" hidden="1">'Prihvatljivi troškovi'!$22:$23</definedName>
  </definedNames>
  <calcPr calcId="191029"/>
  <customWorkbookViews>
    <customWorkbookView name="L - Personal View" guid="{607AC9DB-C90C-4694-A492-A979992186C4}" mergeInterval="0" personalView="1" maximized="1" windowWidth="1362" windowHeight="543" tabRatio="905"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6" i="1" l="1"/>
  <c r="F337" i="4"/>
  <c r="F378" i="4" l="1"/>
  <c r="F412" i="4"/>
  <c r="F411" i="4"/>
  <c r="F410" i="4"/>
  <c r="F409" i="4"/>
  <c r="F1139" i="5"/>
  <c r="F1138" i="5"/>
  <c r="F1137" i="5"/>
  <c r="F1125" i="5"/>
  <c r="F1124" i="5"/>
  <c r="F1123" i="5"/>
  <c r="F1109" i="5"/>
  <c r="F1100" i="5"/>
  <c r="F1033" i="5"/>
  <c r="F1036" i="5" s="1"/>
  <c r="F54" i="1" s="1"/>
  <c r="F1001" i="5"/>
  <c r="F1000" i="5"/>
  <c r="F999" i="5"/>
  <c r="F993" i="5"/>
  <c r="F986" i="5"/>
  <c r="F980" i="5"/>
  <c r="F952" i="5"/>
  <c r="F950" i="5"/>
  <c r="F945" i="5"/>
  <c r="F941" i="5"/>
  <c r="F904" i="5"/>
  <c r="F901" i="5"/>
  <c r="F900" i="5"/>
  <c r="F899" i="5"/>
  <c r="F849" i="5"/>
  <c r="F847" i="5"/>
  <c r="F846" i="5"/>
  <c r="F841" i="5"/>
  <c r="F840" i="5"/>
  <c r="F838" i="5"/>
  <c r="F837" i="5"/>
  <c r="F834" i="5"/>
  <c r="F833" i="5"/>
  <c r="F821" i="5"/>
  <c r="F820" i="5"/>
  <c r="F818" i="5"/>
  <c r="F817" i="5"/>
  <c r="F816" i="5"/>
  <c r="F814" i="5"/>
  <c r="F813" i="5"/>
  <c r="F812" i="5"/>
  <c r="F809" i="5"/>
  <c r="F808" i="5"/>
  <c r="F806" i="5"/>
  <c r="F805" i="5"/>
  <c r="F804" i="5"/>
  <c r="F800" i="5"/>
  <c r="F799" i="5"/>
  <c r="F798" i="5"/>
  <c r="F795" i="5"/>
  <c r="F794" i="5"/>
  <c r="F792" i="5"/>
  <c r="F791" i="5"/>
  <c r="F789" i="5"/>
  <c r="F788" i="5"/>
  <c r="F786" i="5"/>
  <c r="F785" i="5"/>
  <c r="F783" i="5"/>
  <c r="F782" i="5"/>
  <c r="F780" i="5"/>
  <c r="F779" i="5"/>
  <c r="F777" i="5"/>
  <c r="F776" i="5"/>
  <c r="F763" i="5"/>
  <c r="F762" i="5"/>
  <c r="F760" i="5"/>
  <c r="F759" i="5"/>
  <c r="F757" i="5"/>
  <c r="F756" i="5"/>
  <c r="F754" i="5"/>
  <c r="F753" i="5"/>
  <c r="F751" i="5"/>
  <c r="F750" i="5"/>
  <c r="F748" i="5"/>
  <c r="F747" i="5"/>
  <c r="F745" i="5"/>
  <c r="F744" i="5"/>
  <c r="F742" i="5"/>
  <c r="F741" i="5"/>
  <c r="F739" i="5"/>
  <c r="F738" i="5"/>
  <c r="F736" i="5"/>
  <c r="F735" i="5"/>
  <c r="F733" i="5"/>
  <c r="F732" i="5"/>
  <c r="F730" i="5"/>
  <c r="F729" i="5"/>
  <c r="F718" i="5"/>
  <c r="F716" i="5"/>
  <c r="F714" i="5"/>
  <c r="F712" i="5"/>
  <c r="F710" i="5"/>
  <c r="F708" i="5"/>
  <c r="F706" i="5"/>
  <c r="F704" i="5"/>
  <c r="F702" i="5"/>
  <c r="F700" i="5"/>
  <c r="F668" i="5"/>
  <c r="F671" i="5" s="1"/>
  <c r="F46" i="1" s="1"/>
  <c r="F594" i="5"/>
  <c r="F593" i="5"/>
  <c r="F592" i="5"/>
  <c r="F585" i="5"/>
  <c r="F584" i="5"/>
  <c r="F554" i="5"/>
  <c r="F553" i="5"/>
  <c r="F552" i="5"/>
  <c r="F551" i="5"/>
  <c r="F508" i="5"/>
  <c r="F496" i="5"/>
  <c r="F492" i="5"/>
  <c r="F489" i="5"/>
  <c r="F486" i="5"/>
  <c r="F485" i="5"/>
  <c r="F482" i="5"/>
  <c r="D481" i="5"/>
  <c r="F481" i="5" s="1"/>
  <c r="F478" i="5"/>
  <c r="D477" i="5"/>
  <c r="F477" i="5" s="1"/>
  <c r="F474" i="5"/>
  <c r="F473" i="5"/>
  <c r="F470" i="5"/>
  <c r="F469" i="5"/>
  <c r="F466" i="5"/>
  <c r="F465" i="5"/>
  <c r="F462" i="5"/>
  <c r="F461" i="5"/>
  <c r="F458" i="5"/>
  <c r="F457" i="5"/>
  <c r="F454" i="5"/>
  <c r="F453" i="5"/>
  <c r="F450" i="5"/>
  <c r="F449" i="5"/>
  <c r="F446" i="5"/>
  <c r="F445" i="5"/>
  <c r="F442" i="5"/>
  <c r="F441" i="5"/>
  <c r="F438" i="5"/>
  <c r="F437" i="5"/>
  <c r="F434" i="5"/>
  <c r="F433" i="5"/>
  <c r="F430" i="5"/>
  <c r="D429" i="5"/>
  <c r="F429" i="5" s="1"/>
  <c r="F426" i="5"/>
  <c r="D425" i="5"/>
  <c r="F425" i="5" s="1"/>
  <c r="F422" i="5"/>
  <c r="F421" i="5"/>
  <c r="F418" i="5"/>
  <c r="F417" i="5"/>
  <c r="F414" i="5"/>
  <c r="F413" i="5"/>
  <c r="F410" i="5"/>
  <c r="F409" i="5"/>
  <c r="F406" i="5"/>
  <c r="F405" i="5"/>
  <c r="F402" i="5"/>
  <c r="F401" i="5"/>
  <c r="F398" i="5"/>
  <c r="F397" i="5"/>
  <c r="F394" i="5"/>
  <c r="F393" i="5"/>
  <c r="F390" i="5"/>
  <c r="F389" i="5"/>
  <c r="F386" i="5"/>
  <c r="F385" i="5"/>
  <c r="F382" i="5"/>
  <c r="F381" i="5"/>
  <c r="F378" i="5"/>
  <c r="F377" i="5"/>
  <c r="F350" i="5"/>
  <c r="F349" i="5"/>
  <c r="F347" i="5"/>
  <c r="F346" i="5"/>
  <c r="F344" i="5"/>
  <c r="F343" i="5"/>
  <c r="F341" i="5"/>
  <c r="F339" i="5"/>
  <c r="F337" i="5"/>
  <c r="F335" i="5"/>
  <c r="F333" i="5"/>
  <c r="F331" i="5"/>
  <c r="F330" i="5"/>
  <c r="F310" i="5"/>
  <c r="F309" i="5"/>
  <c r="F306" i="5"/>
  <c r="F281" i="5"/>
  <c r="F279" i="5"/>
  <c r="F246" i="5"/>
  <c r="F244" i="5"/>
  <c r="F242" i="5"/>
  <c r="F240" i="5"/>
  <c r="F238" i="5"/>
  <c r="F236" i="5"/>
  <c r="F234" i="5"/>
  <c r="F231" i="5"/>
  <c r="F229" i="5"/>
  <c r="F227" i="5"/>
  <c r="F225" i="5"/>
  <c r="F223" i="5"/>
  <c r="F221" i="5"/>
  <c r="F219" i="5"/>
  <c r="F217" i="5"/>
  <c r="F215" i="5"/>
  <c r="F213" i="5"/>
  <c r="F211" i="5"/>
  <c r="F209" i="5"/>
  <c r="F207" i="5"/>
  <c r="F205" i="5"/>
  <c r="F203" i="5"/>
  <c r="F201" i="5"/>
  <c r="F199" i="5"/>
  <c r="F197" i="5"/>
  <c r="F195" i="5"/>
  <c r="F193" i="5"/>
  <c r="F191" i="5"/>
  <c r="F182" i="5"/>
  <c r="F179" i="5"/>
  <c r="F176" i="5"/>
  <c r="F174" i="5"/>
  <c r="D171" i="5"/>
  <c r="F171" i="5" s="1"/>
  <c r="F168" i="5"/>
  <c r="F165" i="5"/>
  <c r="F162" i="5"/>
  <c r="F159" i="5"/>
  <c r="F156" i="5"/>
  <c r="F153" i="5"/>
  <c r="F150" i="5"/>
  <c r="F147" i="5"/>
  <c r="F144" i="5"/>
  <c r="F141" i="5"/>
  <c r="F138" i="5"/>
  <c r="D135" i="5"/>
  <c r="F135" i="5" s="1"/>
  <c r="D132" i="5"/>
  <c r="F132" i="5" s="1"/>
  <c r="F129" i="5"/>
  <c r="F126" i="5"/>
  <c r="F123" i="5"/>
  <c r="F120" i="5"/>
  <c r="F117" i="5"/>
  <c r="F114" i="5"/>
  <c r="F111" i="5"/>
  <c r="F108" i="5"/>
  <c r="F105" i="5"/>
  <c r="F102" i="5"/>
  <c r="F94" i="5"/>
  <c r="F92" i="5"/>
  <c r="F90" i="5"/>
  <c r="F88" i="5"/>
  <c r="F86" i="5"/>
  <c r="F84" i="5"/>
  <c r="F82" i="5"/>
  <c r="F80" i="5"/>
  <c r="F78" i="5"/>
  <c r="F71" i="5"/>
  <c r="F69" i="5"/>
  <c r="F68" i="5"/>
  <c r="F67" i="5"/>
  <c r="F61" i="5"/>
  <c r="F56" i="5"/>
  <c r="F53" i="5"/>
  <c r="F50" i="5"/>
  <c r="F28" i="5"/>
  <c r="F31" i="5" s="1"/>
  <c r="F40" i="1" s="1"/>
  <c r="F830" i="4"/>
  <c r="F828" i="4"/>
  <c r="F820" i="4"/>
  <c r="F377" i="4"/>
  <c r="F376" i="4"/>
  <c r="F375" i="4"/>
  <c r="F153" i="4"/>
  <c r="F152" i="4"/>
  <c r="F136" i="4"/>
  <c r="F107" i="4"/>
  <c r="F106" i="4"/>
  <c r="F105" i="4"/>
  <c r="F104" i="4"/>
  <c r="F98" i="4"/>
  <c r="F97" i="4"/>
  <c r="F27" i="4"/>
  <c r="F1790" i="4"/>
  <c r="F1789" i="4"/>
  <c r="F1787" i="4"/>
  <c r="F1786" i="4"/>
  <c r="F1784" i="4"/>
  <c r="F1783" i="4"/>
  <c r="F1781" i="4"/>
  <c r="F1780" i="4"/>
  <c r="F1763" i="4"/>
  <c r="F1762" i="4"/>
  <c r="F1761" i="4"/>
  <c r="F1760" i="4"/>
  <c r="F1746" i="4"/>
  <c r="F1725" i="4"/>
  <c r="F1724" i="4"/>
  <c r="F1723" i="4"/>
  <c r="F1717" i="4"/>
  <c r="F1716" i="4"/>
  <c r="F1715" i="4"/>
  <c r="F1714" i="4"/>
  <c r="F1707" i="4"/>
  <c r="F1706" i="4"/>
  <c r="F1705" i="4"/>
  <c r="F1699" i="4"/>
  <c r="F1698" i="4"/>
  <c r="F1697" i="4"/>
  <c r="F1696" i="4"/>
  <c r="F1690" i="4"/>
  <c r="F1689" i="4"/>
  <c r="F1688" i="4"/>
  <c r="F1687" i="4"/>
  <c r="F1681" i="4"/>
  <c r="F1680" i="4"/>
  <c r="F1679" i="4"/>
  <c r="F1671" i="4"/>
  <c r="F1670" i="4"/>
  <c r="F1669" i="4"/>
  <c r="F1668" i="4"/>
  <c r="F1659" i="4"/>
  <c r="F1654" i="4"/>
  <c r="F1653" i="4"/>
  <c r="F1652" i="4"/>
  <c r="F1651" i="4"/>
  <c r="F1645" i="4"/>
  <c r="F1644" i="4"/>
  <c r="F1643" i="4"/>
  <c r="F1635" i="4"/>
  <c r="F1630" i="4"/>
  <c r="F1629" i="4"/>
  <c r="F1628" i="4"/>
  <c r="F1627" i="4"/>
  <c r="F1619" i="4"/>
  <c r="F1618" i="4"/>
  <c r="F1617" i="4"/>
  <c r="F1605" i="4"/>
  <c r="F1604" i="4"/>
  <c r="F1603" i="4"/>
  <c r="F1589" i="4"/>
  <c r="F1588" i="4"/>
  <c r="F1579" i="4"/>
  <c r="F1571" i="4"/>
  <c r="F1555" i="4"/>
  <c r="F1554" i="4"/>
  <c r="F1553" i="4"/>
  <c r="F1547" i="4"/>
  <c r="F1545" i="4"/>
  <c r="F1543" i="4"/>
  <c r="F1540" i="4"/>
  <c r="F1538" i="4"/>
  <c r="F1536" i="4"/>
  <c r="F1533" i="4"/>
  <c r="F1531" i="4"/>
  <c r="F1529" i="4"/>
  <c r="F1520" i="4"/>
  <c r="F1518" i="4"/>
  <c r="F1516" i="4"/>
  <c r="F1513" i="4"/>
  <c r="F1511" i="4"/>
  <c r="F1509" i="4"/>
  <c r="F1506" i="4"/>
  <c r="F1504" i="4"/>
  <c r="F1502" i="4"/>
  <c r="F1493" i="4"/>
  <c r="F1491" i="4"/>
  <c r="F1489" i="4"/>
  <c r="F1486" i="4"/>
  <c r="F1484" i="4"/>
  <c r="F1482" i="4"/>
  <c r="F1479" i="4"/>
  <c r="F1477" i="4"/>
  <c r="F1475" i="4"/>
  <c r="F1466" i="4"/>
  <c r="F1465" i="4"/>
  <c r="F1464" i="4"/>
  <c r="F1455" i="4"/>
  <c r="F1454" i="4"/>
  <c r="F1453" i="4"/>
  <c r="F1445" i="4"/>
  <c r="F1440" i="4"/>
  <c r="F1439" i="4"/>
  <c r="F1438" i="4"/>
  <c r="F1436" i="4"/>
  <c r="F1435" i="4"/>
  <c r="F1434" i="4"/>
  <c r="F1418" i="4"/>
  <c r="F1417" i="4"/>
  <c r="F1416" i="4"/>
  <c r="F1406" i="4"/>
  <c r="F1405" i="4"/>
  <c r="F1397" i="4"/>
  <c r="F1396" i="4"/>
  <c r="F1383" i="4"/>
  <c r="F1374" i="4"/>
  <c r="F1373" i="4"/>
  <c r="F1372" i="4"/>
  <c r="F1363" i="4"/>
  <c r="F1362" i="4"/>
  <c r="F1361" i="4"/>
  <c r="F1346" i="4"/>
  <c r="F1345" i="4"/>
  <c r="F1337" i="4"/>
  <c r="F1336" i="4"/>
  <c r="F1335" i="4"/>
  <c r="F1328" i="4"/>
  <c r="F1321" i="4"/>
  <c r="F1312" i="4"/>
  <c r="F1305" i="4"/>
  <c r="F1302" i="4"/>
  <c r="F1301" i="4"/>
  <c r="F1289" i="4"/>
  <c r="F1281" i="4"/>
  <c r="F1280" i="4"/>
  <c r="F1278" i="4"/>
  <c r="F1269" i="4"/>
  <c r="F1261" i="4"/>
  <c r="F1254" i="4"/>
  <c r="F1247" i="4"/>
  <c r="F1234" i="4"/>
  <c r="F1230" i="4"/>
  <c r="F1218" i="4"/>
  <c r="F1215" i="4"/>
  <c r="F1210" i="4"/>
  <c r="F1209" i="4"/>
  <c r="F1208" i="4"/>
  <c r="F1199" i="4"/>
  <c r="F1198" i="4"/>
  <c r="F1190" i="4"/>
  <c r="F1177" i="4"/>
  <c r="F1171" i="4"/>
  <c r="F1170" i="4"/>
  <c r="F1163" i="4"/>
  <c r="F1152" i="4"/>
  <c r="F1148" i="4"/>
  <c r="F1142" i="4"/>
  <c r="F1130" i="4"/>
  <c r="F1127" i="4"/>
  <c r="F1122" i="4"/>
  <c r="F1121" i="4"/>
  <c r="F1120" i="4"/>
  <c r="F1111" i="4"/>
  <c r="F1110" i="4"/>
  <c r="F1102" i="4"/>
  <c r="F1089" i="4"/>
  <c r="F1083" i="4"/>
  <c r="F1082" i="4"/>
  <c r="F1075" i="4"/>
  <c r="F1056" i="4"/>
  <c r="F1051" i="4"/>
  <c r="F1049" i="4"/>
  <c r="F1040" i="4"/>
  <c r="F1039" i="4"/>
  <c r="F1036" i="4"/>
  <c r="F1035" i="4"/>
  <c r="F1027" i="4"/>
  <c r="F1026" i="4"/>
  <c r="F1019" i="4"/>
  <c r="F1017" i="4"/>
  <c r="F1009" i="4"/>
  <c r="F1007" i="4"/>
  <c r="F1000" i="4"/>
  <c r="F999" i="4"/>
  <c r="F998" i="4"/>
  <c r="F997" i="4"/>
  <c r="F994" i="4"/>
  <c r="F993" i="4"/>
  <c r="F992" i="4"/>
  <c r="F991" i="4"/>
  <c r="F978" i="4"/>
  <c r="F977" i="4"/>
  <c r="F975" i="4"/>
  <c r="F974" i="4"/>
  <c r="F965" i="4"/>
  <c r="F963" i="4"/>
  <c r="F953" i="4"/>
  <c r="F951" i="4"/>
  <c r="F939" i="4"/>
  <c r="F938" i="4"/>
  <c r="F930" i="4"/>
  <c r="F928" i="4"/>
  <c r="F919" i="4"/>
  <c r="F917" i="4"/>
  <c r="F908" i="4"/>
  <c r="F906" i="4"/>
  <c r="F790" i="4"/>
  <c r="F789" i="4"/>
  <c r="F788" i="4"/>
  <c r="F787" i="4"/>
  <c r="F783" i="4"/>
  <c r="F782" i="4"/>
  <c r="F769" i="4"/>
  <c r="F766" i="4"/>
  <c r="F765" i="4"/>
  <c r="F755" i="4"/>
  <c r="F754" i="4"/>
  <c r="F750" i="4"/>
  <c r="F749" i="4"/>
  <c r="F745" i="4"/>
  <c r="F740" i="4"/>
  <c r="F739" i="4"/>
  <c r="F733" i="4"/>
  <c r="F732" i="4"/>
  <c r="F699" i="4"/>
  <c r="F697" i="4"/>
  <c r="F691" i="4"/>
  <c r="F689" i="4"/>
  <c r="F684" i="4"/>
  <c r="F680" i="4"/>
  <c r="F677" i="4"/>
  <c r="F675" i="4"/>
  <c r="F669" i="4"/>
  <c r="F666" i="4"/>
  <c r="F633" i="4"/>
  <c r="F615" i="4"/>
  <c r="F584" i="4"/>
  <c r="F580" i="4"/>
  <c r="F576" i="4"/>
  <c r="F570" i="4"/>
  <c r="F565" i="4"/>
  <c r="F560" i="4"/>
  <c r="F559" i="4"/>
  <c r="F558" i="4"/>
  <c r="F555" i="4"/>
  <c r="F554" i="4"/>
  <c r="F553" i="4"/>
  <c r="F552" i="4"/>
  <c r="F551" i="4"/>
  <c r="F548" i="4"/>
  <c r="F545" i="4"/>
  <c r="F544" i="4"/>
  <c r="F539" i="4"/>
  <c r="F538" i="4"/>
  <c r="F533" i="4"/>
  <c r="F532" i="4"/>
  <c r="F528" i="4"/>
  <c r="F527" i="4"/>
  <c r="F523" i="4"/>
  <c r="F520" i="4"/>
  <c r="F517" i="4"/>
  <c r="F516" i="4"/>
  <c r="F489" i="4"/>
  <c r="F486" i="4"/>
  <c r="F482" i="4"/>
  <c r="F475" i="4"/>
  <c r="F469" i="4"/>
  <c r="F465" i="4"/>
  <c r="F454" i="4"/>
  <c r="F446" i="4"/>
  <c r="F417" i="4"/>
  <c r="F339" i="4"/>
  <c r="F338" i="4"/>
  <c r="F320" i="4"/>
  <c r="F305" i="4"/>
  <c r="F303" i="4"/>
  <c r="F299" i="4"/>
  <c r="F296" i="4"/>
  <c r="D295" i="4"/>
  <c r="F295" i="4" s="1"/>
  <c r="F292" i="4"/>
  <c r="F291" i="4"/>
  <c r="F288" i="4"/>
  <c r="D287" i="4"/>
  <c r="F287" i="4" s="1"/>
  <c r="F284" i="4"/>
  <c r="D283" i="4"/>
  <c r="F283" i="4" s="1"/>
  <c r="F280" i="4"/>
  <c r="F279" i="4"/>
  <c r="F276" i="4"/>
  <c r="F275" i="4"/>
  <c r="F272" i="4"/>
  <c r="F271" i="4"/>
  <c r="F243" i="4"/>
  <c r="D242" i="4"/>
  <c r="F242" i="4" s="1"/>
  <c r="D240" i="4"/>
  <c r="F240" i="4" s="1"/>
  <c r="F238" i="4"/>
  <c r="D237" i="4"/>
  <c r="F237" i="4" s="1"/>
  <c r="F235" i="4"/>
  <c r="F234" i="4"/>
  <c r="F232" i="4"/>
  <c r="F231" i="4"/>
  <c r="F210" i="4"/>
  <c r="F209" i="4"/>
  <c r="F208" i="4"/>
  <c r="F192" i="4"/>
  <c r="F190" i="4"/>
  <c r="F188" i="4"/>
  <c r="F187" i="4"/>
  <c r="F141" i="4"/>
  <c r="F139" i="4"/>
  <c r="F133" i="4"/>
  <c r="F130" i="4"/>
  <c r="F127" i="4"/>
  <c r="F119" i="4"/>
  <c r="F112" i="4"/>
  <c r="F111" i="4"/>
  <c r="F110" i="4"/>
  <c r="F73" i="4"/>
  <c r="F69" i="4"/>
  <c r="F66" i="4"/>
  <c r="F63" i="4"/>
  <c r="F56" i="4"/>
  <c r="F49" i="4"/>
  <c r="F38" i="4"/>
  <c r="F1141" i="5" l="1"/>
  <c r="F60" i="1" s="1"/>
  <c r="F1421" i="4"/>
  <c r="F25" i="1" s="1"/>
  <c r="F834" i="4"/>
  <c r="F19" i="1" s="1"/>
  <c r="F793" i="4"/>
  <c r="F18" i="1" s="1"/>
  <c r="F635" i="4"/>
  <c r="F16" i="1" s="1"/>
  <c r="F702" i="4"/>
  <c r="F17" i="1" s="1"/>
  <c r="F587" i="4"/>
  <c r="F15" i="1" s="1"/>
  <c r="F493" i="4"/>
  <c r="F14" i="1" s="1"/>
  <c r="F381" i="4"/>
  <c r="F9" i="1" s="1"/>
  <c r="F420" i="4"/>
  <c r="F10" i="1" s="1"/>
  <c r="F342" i="4"/>
  <c r="F8" i="1" s="1"/>
  <c r="F155" i="4"/>
  <c r="F7" i="1" s="1"/>
  <c r="F144" i="4"/>
  <c r="F6" i="1" s="1"/>
  <c r="F76" i="4"/>
  <c r="F5" i="1" s="1"/>
  <c r="F248" i="5"/>
  <c r="F42" i="1" s="1"/>
  <c r="F1127" i="5"/>
  <c r="F59" i="1" s="1"/>
  <c r="F1111" i="5"/>
  <c r="F58" i="1" s="1"/>
  <c r="F1004" i="5"/>
  <c r="F53" i="1" s="1"/>
  <c r="F955" i="5"/>
  <c r="F52" i="1" s="1"/>
  <c r="F908" i="5"/>
  <c r="F51" i="1" s="1"/>
  <c r="F597" i="5"/>
  <c r="F45" i="1" s="1"/>
  <c r="F518" i="5"/>
  <c r="F43" i="1" s="1"/>
  <c r="F557" i="5"/>
  <c r="F44" i="1" s="1"/>
  <c r="F185" i="5"/>
  <c r="F41" i="1" s="1"/>
  <c r="F852" i="5"/>
  <c r="F47" i="1" s="1"/>
  <c r="F1558" i="4"/>
  <c r="F26" i="1" s="1"/>
  <c r="F1728" i="4"/>
  <c r="F27" i="1" s="1"/>
  <c r="F1830" i="4"/>
  <c r="F28" i="1" s="1"/>
  <c r="F1059" i="4"/>
  <c r="F23" i="1" s="1"/>
  <c r="F1236" i="4"/>
  <c r="F24" i="1" s="1"/>
  <c r="F55" i="1" l="1"/>
  <c r="F65" i="1" s="1"/>
  <c r="F48" i="1"/>
  <c r="F64" i="1" s="1"/>
  <c r="F61" i="1"/>
  <c r="F66" i="1" s="1"/>
  <c r="F20" i="1"/>
  <c r="F33" i="1" s="1"/>
  <c r="F29" i="1"/>
  <c r="F34" i="1" s="1"/>
  <c r="F11" i="1"/>
  <c r="F32" i="1" s="1"/>
  <c r="F67" i="1" l="1"/>
  <c r="F35" i="1"/>
  <c r="F71" i="1" s="1"/>
  <c r="F73" i="1" s="1"/>
  <c r="F74" i="1" s="1"/>
  <c r="F75" i="1" s="1"/>
</calcChain>
</file>

<file path=xl/sharedStrings.xml><?xml version="1.0" encoding="utf-8"?>
<sst xmlns="http://schemas.openxmlformats.org/spreadsheetml/2006/main" count="4148" uniqueCount="1815">
  <si>
    <t>U  ___________________ , _____________________</t>
  </si>
  <si>
    <t>ZA PONUĐAČA:</t>
  </si>
  <si>
    <t>(potpis i pečat ovlaštene osobe)</t>
  </si>
  <si>
    <t>Davanjem ponude izvoditelj se obvezuje da će pravovremeno nabaviti sav materijal opisan u pojedinim stavkama troškovnika. U slučaju nemogućnosti nabave opisanog materijala tijekom izvođenja radova, za svaku će se izmjenu prikupiti ponude i u prisutnosti naručitelja i nadzornog inžinjera odabrati najpovoljnija.</t>
  </si>
  <si>
    <t>Nakon provedenih pripremnih radova, rušenja na građevini vrše se prema unaprijed utvrđenom redosljedu dogovorenim s nadzornim inžinjerom investitora.</t>
  </si>
  <si>
    <t>Sve elemente s pročelje (tablice s kućnim brojem, reklame i sl.) treba skinuti i privremeno - do završetka radova kada će se ponovno postaviti - pohraniti na gradilištu ili mjestu koje se dogovori s nadzornim inžinjerom investitora. Izvoditelj će snositi troškove ukoliko se navedeni elementi oštete ili otuđe.</t>
  </si>
  <si>
    <t>LIMARSKI RADOVI UKUPNO:</t>
  </si>
  <si>
    <t>Sve otvore na pročelju treba odmah nakon postave skele zaštititi PVC folijom debljine 0,20mm, kako prilikom obijanja žbuke ne bi došlo do oštećenja.</t>
  </si>
  <si>
    <t>Jedinična cijena iz ponude izvoditelja treba obuhvatiti kompletno rušenje, uključivo sve pripremno završne radove sadržane u faktorskim troškovima.</t>
  </si>
  <si>
    <t>Svi prijenosi materijala doobiveni rušenjem i demontažom, odvoz na privremeni gradilišni deponij ili gradsku planirku, s čišćenjem gradilišta i dovođenjem javne površine u prvobitno stanje, trebaju biti uključini u jediničnoj cijeni radova i neće se posebno priznavati.</t>
  </si>
  <si>
    <t>Prije početka radova treba ispitati sve instalacije koje se nalaze na pročelju ili krovu građevine, te ih po stručnoj osobi zaštititi u skladu sa propisima.</t>
  </si>
  <si>
    <t>Jediničnom cijenom treba obuhvatiti: sav rad imaterijal za izvedbu radova iz pojedine stavke; sav transport; sve društvene obveze vezane za radnu snagu i materijal; pripremno-završne radove.</t>
  </si>
  <si>
    <t>RUŠENJA I DEMONTAŽE UKUPNO:</t>
  </si>
  <si>
    <t>OPĆI UVJETI</t>
  </si>
  <si>
    <t>Žbukanje se izvodu na dobro očišćenoj odprašenoj i vodom ispranoj površini. Radove na žbukanju izvoditi samo u povoljnim vremenskim uvjetima, uz odgovarajuće osiguranje i zaštitu svježe ožbukanih površina od štetnog utjecaja djelovanja sunca i oborina. Prije samog pristupanja žbukanju, površinu zida potrebno je dobro navlažiti.</t>
  </si>
  <si>
    <t>jedinična</t>
  </si>
  <si>
    <t>ukupno</t>
  </si>
  <si>
    <t>količina</t>
  </si>
  <si>
    <t>1.</t>
  </si>
  <si>
    <t>2.</t>
  </si>
  <si>
    <t>kom</t>
  </si>
  <si>
    <t>m'</t>
  </si>
  <si>
    <t>LIMARSKI RADOVI</t>
  </si>
  <si>
    <t xml:space="preserve">REKAPITULACIJA </t>
  </si>
  <si>
    <t>-</t>
  </si>
  <si>
    <t>3.</t>
  </si>
  <si>
    <t>4.</t>
  </si>
  <si>
    <t>5.</t>
  </si>
  <si>
    <t>6.</t>
  </si>
  <si>
    <t>7.</t>
  </si>
  <si>
    <t>II.</t>
  </si>
  <si>
    <t>LIČILAČKI RADOVI</t>
  </si>
  <si>
    <t>ZIDARSKO FASADERSKI RADOVI</t>
  </si>
  <si>
    <t>Napomena:</t>
  </si>
  <si>
    <t>RESTAURATORSKI RADOVI</t>
  </si>
  <si>
    <t>ZIDARSKO FASADERSKI RADOVI UKUPNO:</t>
  </si>
  <si>
    <t>Zaštita otvora prozora na pročeljima zgrade pri izvođenju fasaderskih radova PVC folijom debljine 0.2mm, pričvršćenom okvirima od letvica na okvire prozora.</t>
  </si>
  <si>
    <t>Obračun se vrši po m² izvedene zaštite.</t>
  </si>
  <si>
    <t>III.</t>
  </si>
  <si>
    <t>Izrada potrebnih profilacija, sve reške fino obrađene.</t>
  </si>
  <si>
    <t>Izrada i ugradnja dekorativnih elemenata na pročelju obračunata je u restauratorskim radovima.</t>
  </si>
  <si>
    <t>cijena</t>
  </si>
  <si>
    <t>8.</t>
  </si>
  <si>
    <t>KONZERVATORSKA ISTRAŽIVANJA</t>
  </si>
  <si>
    <t>9.</t>
  </si>
  <si>
    <t>SKELA I PRIPREMNI RADOVI</t>
  </si>
  <si>
    <t>SKELA I PRIPREMNI RADOVI UKUPNO:</t>
  </si>
  <si>
    <t>RUŠENJA I DEMONTAŽE</t>
  </si>
  <si>
    <t>Sva rušenja, probijanja, bušenja i dubljenja treba u pravilu izvoditi ručnim alatom, s osobitom pažnjom.</t>
  </si>
  <si>
    <t>sve pripremne i završne radove</t>
  </si>
  <si>
    <t>sav rad i materijal potreban za izvođenje pojedine stavke opisa</t>
  </si>
  <si>
    <t>ispiranje i kvašenje površine zida</t>
  </si>
  <si>
    <t>sav otežani rad na izvedbi profilacije</t>
  </si>
  <si>
    <t>zaštita izvedenog dijela obrade pročelja</t>
  </si>
  <si>
    <t>sav potrebni horizontalni i vertikalni transport, kao i transport do gradilišta</t>
  </si>
  <si>
    <t>primjena svih mjera zaštite na radu</t>
  </si>
  <si>
    <t>sve društvene obaveze</t>
  </si>
  <si>
    <t>Popis normativa za materijale kojih se treba pridržavati:</t>
  </si>
  <si>
    <t>HRN B.C1.030, B.C8.030.-građevinski gips</t>
  </si>
  <si>
    <t>HRN B.C1.020, B.C8.042.-građevinsko vapno</t>
  </si>
  <si>
    <t>HRN B.C8.015, 022-026.-cement</t>
  </si>
  <si>
    <t>HRN B.C8.011.-portland cement</t>
  </si>
  <si>
    <t>HRN B.C8.030.-pijesak</t>
  </si>
  <si>
    <t>HRN U.M.010., U.M2.012.-mortovi</t>
  </si>
  <si>
    <t>HRN U.F2.010.-tehnički normativi za izvođenje fasaderskih radova</t>
  </si>
  <si>
    <t>Zidarsko-fasaderski radovi izvode se isključivo prema opisima stavaka troškovnika, kao i prema važećim propisima za ovu vrstu radova. Kvalitete svog upotrebljenog materijala mora odgovarati propisima i važećim normama, što izvoditelj mora dokazati potrebnim atestima. Izvoditelj je dužan osigurati i zaštititi sve dijelove građevine na kojima se ne izvode radovi, radi sprečavanje oštećenja tijekom izvedbe. Pojava svih oštećenja na dijelovima na kojima se ne izvode radovi ili koji su nastupili nepažnjom izvoditelja isti je dužan otkloniti o vlastitom trošku. Sav rad, sve komunikacije i sav transport vrši se isključivo s vanjske strane građevine, tj. preko skele.</t>
  </si>
  <si>
    <t>Ia.</t>
  </si>
  <si>
    <t>Ib.</t>
  </si>
  <si>
    <t>Ic.</t>
  </si>
  <si>
    <t>Obijanje žbuke oko elemenata dekorativne plastike treba izvoditi naročito pažljivo kako se ne bi dodatno oštetili ili ispali iz ležaja. Eventualna demontaža elemenata dekorativne plastike predviđena je restauratorskim radovima.</t>
  </si>
  <si>
    <t>Ručni utovar građevinske šute i materijala od rušenja na pročelju te prijevoz na gradsku planirku udaljenosti do 20 km. Istovar izvrtanjem i planiranjem.</t>
  </si>
  <si>
    <t>Obračun po m³. Plaćanje svih pristojbi uključeno u jediničnu cijenu.</t>
  </si>
  <si>
    <t>m³</t>
  </si>
  <si>
    <t>10.</t>
  </si>
  <si>
    <t>Demontaže i rušenja izvode se upravilu od krova prema podrumu. Skidanje - obijanje žbuke vrši se do nosivog dijela zida, uključujući čišćenje sljubnica skobama i uz stalno kvašenje vodom zbog manjeg prašenja.</t>
  </si>
  <si>
    <t>LIMARSKI RADOVI UKUPNO</t>
  </si>
  <si>
    <t>Pod unesenim cijenama podrazumijevaju se također i sva zakonska davanja, kao i pripomoć kod izvedbe obrtničkih radova (zaštita obrtničkih proizvoda: stolarije, bravarije, limarije, restauratorskih elemenata i slično), sva potrebna ispitivanja građevinskog i drugih ugrađenih materijala zbog podizanja kvalitete i čvrstoće pojedinih proizvoda.</t>
  </si>
  <si>
    <t>Sav materijal koji se upotrebljava mora odgovarati postojećim tehničkim propisima i normama. Ukoliko se upotrebljava materijal za koji ne postoji odgovarajući standard, njegovu kvalitetu treba dokazati atestima.</t>
  </si>
  <si>
    <t>Pročelje građevine dekorirano je ukrasnim elementima (restauratorski, vučeni profili), za koje je, prije pregleda sa skele i ispitivanja postojećih materijala, teško dovoljno precizno definirati način i veličinu sanacionog zahvata, pa je prilikom uvođenja u posao obavezan detaljan pregled i utvrđivanje pravog stanja elemenata i načina sanacije.</t>
  </si>
  <si>
    <t>Ukoliko opis pojedine stavke dovodi izvoditelja u nedoumicu o načinu izvedbe ili kalkulacije cijena, treba pravovremeno tražiti objašnjenje od naručitelja i projektanta.</t>
  </si>
  <si>
    <t>Prije izrade ponude izvoditelj je dužan obići i pregledati građevinu zbog ocjene njezinog građevinskog stanja, radova obuhvaćenih troškovnikom, uvjeta organizacije gradilišta, načina i mogućnosti pristupa građevini, mogućnosti zauzimanja javne površine, postave skele, osiguranja ulaza u građevinu i sl.</t>
  </si>
  <si>
    <t>Prema tome, ponuđena cijena je konačna cijena za realizaciju pojedine troškovničke stavke i ne može se mijenjati.</t>
  </si>
  <si>
    <t>Sve radove treba izvoditi isključivo s vanjske strane, tj. sa skele.</t>
  </si>
  <si>
    <t>a)</t>
  </si>
  <si>
    <t>b)</t>
  </si>
  <si>
    <t>11.</t>
  </si>
  <si>
    <t>12.</t>
  </si>
  <si>
    <t>13.</t>
  </si>
  <si>
    <t>14.</t>
  </si>
  <si>
    <t>15.</t>
  </si>
  <si>
    <t>IV.</t>
  </si>
  <si>
    <t>V.</t>
  </si>
  <si>
    <t>Sav upotrebljeni materijal i finalni građevinski proizvodi moraju odgovarati postojećim tehničkim proipisima i HR normama.</t>
  </si>
  <si>
    <t xml:space="preserve">Prilikom izvedbe limarskih radova treba se u svemu pridržavati slijedećih propisa i normi:
</t>
  </si>
  <si>
    <t>Pravilnik o zaštiti na radu u građevinarstvu</t>
  </si>
  <si>
    <t>Pravilnik o tehničkim mjerama i uvjetima za završne radove u građevinarstvu</t>
  </si>
  <si>
    <t>Tehnički uvjeti za izvođenje limarskih radova</t>
  </si>
  <si>
    <t>pocinčani lim HRN C.E4.020</t>
  </si>
  <si>
    <t>bakarni lim HRN C.D4.500., HRN C.D4.020</t>
  </si>
  <si>
    <t>HR norme:</t>
  </si>
  <si>
    <t xml:space="preserve">Pomoćni i vezivni materijali kalaj, zakovice, za vrtnji i drugo moraju odgovarati odredbama HR normi. Sve radove treba izvesti stručno i solidno, prema tehničkim proisima i uzancama zanata. Izvoditelj je dužan na zahtjev investitora ili nadzornog inženjera predočiti uzorke i prospekte za pojedine materijale. Nestandardiziran materijal mora imati atest o kvaliteti izdan od organizacije ovlaštene za izdavanje atesta. Izvoditelj je također dužan da za svaku stavku izradi detaljni crtež i ovjeri ga kod projektanta inadzornog inženjera.
</t>
  </si>
  <si>
    <t xml:space="preserve">Različite vrste metala, koje se uslijed elektroiitskih pojava međusobno razaraju, ne smiju se izravno dodirivati. Sve željezne dijelove koji dolaze u dodir s cinkom ili ocinčanim limom treba preličitt asfaltnim lakom, ili odgovarajućim sredstvom. Kod polaganja lima na masivne podloge, potrebno je podloge prije oblaganja obložiti slojem krovne Ijepenke br 120 radi sprečavanja štetnih kemijskih uticaja na lim. Sva se učvršćenja i povezivanja limova moraju izvesti tako da konstrukcija bude osigurana od nevremena, atmosferiiija i prodora vode u objekt, i da pojedini dijelovi mogu nesmetano raditi kod temperaturnih promjena bez štete po ispravnost konstrukcije.
</t>
  </si>
  <si>
    <t>U jediničnim cijenama uračunato je:</t>
  </si>
  <si>
    <t>materijal</t>
  </si>
  <si>
    <t>svi vanjski i unutarnji, horizontalni i vertikalni transporti</t>
  </si>
  <si>
    <t>premazivanja asfalt lakom, podlaganje krovne Ijepenke</t>
  </si>
  <si>
    <t>sav sitni i spojni materijal i matrijal za učvršćenje (kuke, plosna željeza, žica za učvršćenje, vijci, zakovice i sl.)</t>
  </si>
  <si>
    <t>naknada za kompletni rad (izrada i montaža)</t>
  </si>
  <si>
    <t>VI.</t>
  </si>
  <si>
    <t>Obračun vučenih profilacija vrši se bez ikakvih dodataka na složenost profilacija i otežane uvjete rada.</t>
  </si>
  <si>
    <t>Pranje zidova pročelja od opeke vodom. Vrši se nakon obijanja žbuke i čišćenja plohe zida pročelja. Obračun po m² vertikalne projekcije pročelja.</t>
  </si>
  <si>
    <t>Prema ulici izvesti ogradu tunela od pune, glatke oplate visine 1,0 -1,2m, u svrhu zaštite pješaka od prometa u kretanju.</t>
  </si>
  <si>
    <t>Nakon postave skele potrebno je izvesti svu signalizaciju (rasvjeta, putokazi) kako to nalažu postojeći HTZ propisi.</t>
  </si>
  <si>
    <t>Izvođač radova dužan je u nivou pločnika izvesti ograđeni prostor za odlaganje potrebnih materijala, a u skladu s rješenjem o zauzimanju javno prometne površine, što je uključeno u cijenu skele.</t>
  </si>
  <si>
    <t>Doprema, postava, skidanje i otprema tipske tunelske skele za prolaz pješaka, izrađene od bešavnih cijevi i potrebnih spojnih elemenata, sa svim potrebnim ukrućenjima i sidrenjima.</t>
  </si>
  <si>
    <t>Sve detalje izvedbe na pročelju potrebno je dogovoriti i na njih ishoditi suglasnost predstavnika Gradskog zavoda za zaštitu spomenika kulture i prirode i nadzornog inženjera, a prije pristupanja izvedbi radova. Obračun svih radova vršiti kako je to naznačeno u opisu stavaka.</t>
  </si>
  <si>
    <t>Predviđeno je uzimanje šablona za svaku profilaciju prije njihova uklanjanja te ih ovjeriti potpisom predstavnika Zavoda tj. nadležne osobe.</t>
  </si>
  <si>
    <t>Sav upotrebljeni materijal i finalni građevinski proizvodi moraju odgovarati postojećim tehničkim propisima i HR normama.</t>
  </si>
  <si>
    <t>+ 25% PDV</t>
  </si>
  <si>
    <t>Prije rušenja ili skidanja žbuke s raznih vučenih profilacija na pročelju, izvoditelj je dužan snimiti profilacije navedenih elemenata i na njih ishoditi suglasnot odgovorne osobe za nadzor, snimke te ishoditi suglasnostGradskog zavoda za zaštitu spomenika kulture i prirode. Izmjere i otisci uzimaju se s očuvanih profila, s kojih prethodno treba ukloniti sve slojeve prašine, smoga i drugih nečistoća, slojeve starih naliča, a u pojedinim slučajevima i slojeve naknadno nanesene žbuke. Ukoliko pojedini karakteristični profil nije sačuvan, potrebno ga je rekonstruirati. Prema izrađenim otiscima rade se drvene i metalne šablone. Drvene šablone treba izvesti iz zdrave i čvrste građe, a da se spriječe deformacije treba ih okovati.</t>
  </si>
  <si>
    <t>Skelu izvesti prema postojećim HTZ propisima i u svemu kako je opisano u općim uvjetima. U jediničnu cijenu uključiti i zaštitni zastor od jutenih ili plastičnih traka, koje se postavljaju s vanjske strane skele po cijeloj površini.</t>
  </si>
  <si>
    <t>Davanjem ponude izvoditelj se obvezuje da će pravovremeno nabaviti sav materijal opisan u pojedinim stavkama troškovnika. U slučaju nemogućnosti nabave opisanog materijala tijekom izvođenja radova, za svaku će se izmjenu prikupiti ponude i u prisutnosti naručitelja i nadzornog inženjera odabrati najpovoljnija.</t>
  </si>
  <si>
    <t>Bez obzira na vrstu pogodbe, izvoditelj je obvezan svakodnevno voditi građevinski dnevnik u dva primjerka, a također i građevinsku knjigu, koje će redovito kontrolirati i ovjeravati nadzorni inženjer, kako bi se uvijek mogle ustanoviti stvarne količine izvedenih radova.</t>
  </si>
  <si>
    <t>Nakon provedenih pripremnih radova, rušenja na građevini vrše se prema unaprijed utvrđenom redosljedu dogovorenim s nadzornim inženjerom investitora.</t>
  </si>
  <si>
    <t>Sve elemente s pročelje (tablice s kućnim brojem, reklame i sl.) treba skinuti i privremeno - do završetka radova kada će se ponovno postaviti - pohraniti na gradilištu ili mjestu koje se dogovori s nadzornim inženjerom investitora. Izvoditelj će snositi troškove ukoliko se navedeni elementi oštete ili otuđe.</t>
  </si>
  <si>
    <t>I.</t>
  </si>
  <si>
    <t>Obračun po komadu.</t>
  </si>
  <si>
    <t>c)</t>
  </si>
  <si>
    <t>d)</t>
  </si>
  <si>
    <t>e)</t>
  </si>
  <si>
    <t>U sve radove ovog troškovnika u cijenu su uključeni svi koeficijenti za složene uvjete radova, sukladno važećim stručnim normama u graditeljstvu.</t>
  </si>
  <si>
    <t>Skelu je potrebno osigurati od prevrtanja sidrenjem u zgradu, a od udara groma uzemljenjem. Potrebno je izvesti pomične željezne ili drvene ljestve - penjalice u svrhu osiguranja vertikalne komunikacije po skeli.</t>
  </si>
  <si>
    <t xml:space="preserve">Izmjere je potrebno izvršiti na gradilištu, nakon izvedbe, obračunato prema građevinskim normama. Obračun se vrši po m ili m², ovisno o vrsti elementa, prema važećim građevinskim normama za ojedine radove, stoje i naznačeno u pojedinim stavkama troškovnika. Eventualne nejasnoće oko načina izvedbe ili obračuna izvoditelj je dužan razjasniti sa nadzornim inženjerom prije samog pristupanja izvođenju.
</t>
  </si>
  <si>
    <t>Nabava materijala, transport i nanošenje cementnog šprica (pijesak granulacije do 2mm) na pripremljenu podlogu, koja mora biti čista, čvrsta, suha, nesmrznuta i otprašena.</t>
  </si>
  <si>
    <t>Kod nanošenja u više slojeva,drugi sloj nanositi uvijek na prethodno očvrsli i nahrapavljen sloj navlažen vodom kroz 2-3 dana.</t>
  </si>
  <si>
    <t>Kvalitetu žbuke izvoditelj je dužan dokazati pribavljanjem stručnih nalaza i mišljenje ovlaštene institucije u Zagrebu. Spojeve stare i nove žbuke izvesti kvalitetno, tako da se nakon završne obrade ne primijećuju razlike između ploha ožbukanih starom i ploha ožbukanih novom žbukom, već da se nakon završnog sloja dobije jednoliki izgled površine. Za sve završne obrade na pročelju potrebno je izraditi uzorke koje prije početka izvođenja mora odobriti predstavnik Gradskog zavoda za zaštitu spomenika kulture i prirode i nadzorni inženjer investitora. Izrada uzoraka završne obrade uračunata je u jediničnu cijenu pojedine stavke i ne obračunava se posebno.</t>
  </si>
  <si>
    <t>Ako tijekom gradnje dođe do promjena, treba prije početka rada tražiti suglasnost nadzornog inženjera, predstavnika Gradskog zavoda za zaštitu spomenika kulture i prirode te sve to unijeti u građevinski dnevnik uz ovjeru nadzornog inženjera. Sve više radnje do kojih dođe uslijed promjene načina ili opsega izvedbe, a nisu na spomenuti način utvrđene, upisane i ovjerene, neće se priznati u obračunu.</t>
  </si>
  <si>
    <t>kompl</t>
  </si>
  <si>
    <t>Prilikom uvođenja u posao izvoditelj je obvezan dostaviti detaljni operativni plan izvođenja radova i shemu organizacije gradilišta.</t>
  </si>
  <si>
    <t>Podlogu potrebno navlažiti vodom prije nanošenja. Potrebna gustoća suhog očvrslog morta  1900 kg/m³, potrebna postignuta tlačna čvrstoća nakon 28 dana ≥10 N/mm². Najmanje 3 dana nakon postave cementnog šprica može se nanositi slijedeći sloj žbuke.</t>
  </si>
  <si>
    <t>A</t>
  </si>
  <si>
    <t>B</t>
  </si>
  <si>
    <t>C</t>
  </si>
  <si>
    <t>SANACIJA KROVA</t>
  </si>
  <si>
    <t>Uključivo sav transport i prijenos - odlaganje na gradilišnu deponiju.</t>
  </si>
  <si>
    <t>Obračun po m'.</t>
  </si>
  <si>
    <t>Izvodi se u slijedećim koracima:</t>
  </si>
  <si>
    <t>Cementni špric:</t>
  </si>
  <si>
    <t>Gruba žbuka:</t>
  </si>
  <si>
    <t>Nabava materijala, transport i izrada grube produžne žbuke 1:3:9. Pijesak granulacije 4mm, debljina sloja do 3cm. Žbuka se nanosi na podlogu od cementnog šprica. Potrebna gustoća suhog očvrslog morta  1500 kg/m³, potrebna postignuta tlačna čvrstoća nakon 28 dana ≥1.5-5 N/mm². Nakon djelomičnog vezanja potrebno je površinu zagladiti drvenim ili plastičnim gleterom.</t>
  </si>
  <si>
    <t>vijenac</t>
  </si>
  <si>
    <t>­ šablona</t>
  </si>
  <si>
    <t>KROV</t>
  </si>
  <si>
    <t>Izvoditelj radova treba uz ponudu priložiti jedinične cijene za materijale i radnu snagu, te "faktor" poduzeća, koji će se odnositi na izgradnju ove građevine.</t>
  </si>
  <si>
    <t>Ako tijekom gradnje dođe do promjena, treba prije početka rada tražiti suglasnost nadzornog inžinjera, predstavnika Gradskog zavoda za zaštitu spomenika kulture i prirode, također treba ugovoriti jediničnu cijenu nove stavke na temelju elemenata datih u ponudi i sve to unijeti u građevinski dnevnik uz ovjeru nadzornog inžinjera. Sve više radnje do kojih dođe uslijed promjene načina ili opsega izvedbe, a nisu na spomenuti način utvrđene, upisane i ovjerene, neće se priznati u obračunu.</t>
  </si>
  <si>
    <t>Prilikom davanja ponude izvoditelj je obvezan dostaviti detaljni operativni plan izvođenja radova i shemu organizacije gradilišta.</t>
  </si>
  <si>
    <t>Montaža i demontaža tipske nadstrešnice na rubnim dijelovima kosog krova.</t>
  </si>
  <si>
    <t>Postavlja se zbog sigurnosti izvođenja radova i sprečavanja od mogućeg pada predmeta s visine. Izvedeno od daščane oplate i pričvršćeno na postojeću nosivu konstrukciju.</t>
  </si>
  <si>
    <t>Dobava i izrada zaštite krovne plohe oko dimnjaka radi izrade novih dimnjačkih kapa i žbukanja dimnjaka. Zaštitu izvesti mosnicama koje se polažu jedna do druge. Preko mosnica se postavlja krovna ljepenka i učvršćuje vodoravnim letvama. Prilikom rada paziti da ne dođe do proboja krova.</t>
  </si>
  <si>
    <t>Mosnice položiti u širini 1-1,2m.</t>
  </si>
  <si>
    <t>Obračun po m².</t>
  </si>
  <si>
    <t>Dobava i izrada prenosne zaštitne 'staze' od ruba krova do dimnjaka za transport materijala prilikom izrade dimnjačkih kapa i žbukanja dimnjaka. 'Stazu' izraditi od mosnica spojenih letvama na svakih 30 cm na gornjoj strani. Širina staze 0,8m.</t>
  </si>
  <si>
    <t>Prije rušenja ili skidanja žbuke s raznih vučenih profilacija na pročelju, izvoditelj je dužan snimiti profilacije navedenih elemenata i na njih ishoditi suglasnot odgovorne osobe za nadzor, snimke te ishoditi suglasnost GZZZSKP. Izmjere i otisci uzimaju se s očuvanih profila, s kojih prethodno treba ukloniti sve slojeve prašine, smoga i drugih nečistoća, slojeve starih naliča, a u pojedinim slučajevima i slojeve naknadno nanesene žbuke. Ukoliko pojedini karakteristični profil nije sačuvan, potrebno ga je rekonstruirati. Prema izrađenim otiscima rade se drvene i metalne šablone. Drvene šablone treba izvesti iz zdrave i čvrste građe, a da se spriječe deformacije treba ih okovati.</t>
  </si>
  <si>
    <t>Svi prijenosi materijala dobiveni rušenjem i demontažom, odvoz na privremeni gradilišni deponij ili gradsku planirku, s čišćenjem gradilišta i dovođenjem javne površine u prvobitno stanje, trebaju biti uključini u jediničnoj cijeni radova i neće se posebno priznavati.</t>
  </si>
  <si>
    <t>NAPOMENA:</t>
  </si>
  <si>
    <t>televizijska zemaljska antena</t>
  </si>
  <si>
    <t xml:space="preserve">Uklanjanje slojeva izvodi se do slojeva nosivih greda (rogova). </t>
  </si>
  <si>
    <t>Obračun po m² stvarne površine kosog krova.</t>
  </si>
  <si>
    <t>Ručni utovar demontirane limarije oluka i opšava, te utovar u kamion i prijevoz na gradsku planirku udaljenosti do 20 km. Istovar izvrtanjem i planiranjem.</t>
  </si>
  <si>
    <t>kg</t>
  </si>
  <si>
    <t>Ručni utovar građevinske šute i materijala  te prijevoz na gradsku planirku udaljenosti do 20 km. Istovar izvrtanjem i planiranjem.</t>
  </si>
  <si>
    <t>ZIDARSKI RADOVI</t>
  </si>
  <si>
    <t>Kvalitetu žbuke izvoditelj je dužan dokazati pribavljanjem stručnih nalaza i mišljenje Građevinskog instituta u Zagrebu. Spojeve stare i nove žbuke izvesti kvalitetno, tako da se nakon završne obrade ne primijećuju razlike između ploha ožbukanih starom i ploha ožbukanih novom žbukom, već da se nakon završnog sloja dobije jednoliki izgled površine. Za sve završne obrade na pročelju potrebno je izraditi uzorke koje prije početka izvođenja mora odobriti predstavnik GZZZSKP i nadzorni inžinjer investitora. Izrada uzoraka završne obrade uračunata je u jediničnu cijenu pojedine stavke i ne obračunava se posebno.</t>
  </si>
  <si>
    <t>Pregled, čišćenje i ispitivanje funkcionalnosti dimjaka nakon radova sanacije, te izrada elaborata od strane ovlaštenog dimnjačara.</t>
  </si>
  <si>
    <t>ZIDARSKI RADOVI UKUPNO:</t>
  </si>
  <si>
    <t>KROVOPOKR. I TESARSKI RADOVI:</t>
  </si>
  <si>
    <t>OPĆI UVJETI - KROVOPOKRIVAČKI RADOVI</t>
  </si>
  <si>
    <t xml:space="preserve">Sav upotrebljeni materijal i finalni građevinski proizvodi moraju odgovarati postojećim tehničkim propisima i HR normama. Izvoditelj je dužan na zahtjev investitora i nadzornog inžinjera predočiti uzorke i prospekte za pojedine matrijale koji se planiraju upotrijebiti, kao i predočiti njihove ateste o kvaliteti, izdane od ovlaštene organizacije. Krovište mora biti pokriveno kvalitetnim matrijalom, pravilnog oblika, traženih dimenzija, koji u potpunosti zadovoljava važeće propise i standarde i ne smije propuštati vodu. Pokrivanje se vrši po propisima i pravilima zanata. Pokrivene plohe moraju biti ravne, bez uvala koje bi omogućavale skupljanje i zadržavanje vode. Prije početka pokrivanja krova sva limarija krova mora biti gotova i postavljena. Jedinična cijena obuhvaća sav rad, materijal, transport do gradilišta i sav horizontalan i vertikalan transport na gradilištu, te sav sitni spojni i pomoćni materijal. Sve radove treba izvest stručno i solidno, prema tehničkim propisima i pravilima dobrog zanata.
</t>
  </si>
  <si>
    <t>Norme za pokrivačke radove:</t>
  </si>
  <si>
    <t>HRN S.B.D1.009. - vučeni crijepovi od gline</t>
  </si>
  <si>
    <t>HRN S.B.D1.010. - prešani crijepovi od gline</t>
  </si>
  <si>
    <t>OPĆI UVJETI - TESARSKI RADOVI</t>
  </si>
  <si>
    <t>Prilikom izvedbe tesarskih radova treba se u svemu pridržavati svih važećih propisa i standarda za drvene konstrukcije:</t>
  </si>
  <si>
    <t>HRN D C1.040..041. i 042</t>
  </si>
  <si>
    <t>rezana građa, ispitivanje oplate i skele
(izvođenje drvenih skela i oplata</t>
  </si>
  <si>
    <t>HRN U C9.400.</t>
  </si>
  <si>
    <t>ispitivanje ploča vlaknatica i iverica</t>
  </si>
  <si>
    <t>HRN D ,D8.100.do 114.</t>
  </si>
  <si>
    <t>ispitivanje ploča vlaknatica i  slojevito drvo, terminologija i definicije</t>
  </si>
  <si>
    <t>HRN D .10.060-1969.</t>
  </si>
  <si>
    <t>ispitivanje drveta, opći dio</t>
  </si>
  <si>
    <t>HRN D A1.020-1957.</t>
  </si>
  <si>
    <t>ispitivanje drveta, održavanje sadržaja vlage</t>
  </si>
  <si>
    <t>HRN D A1.048-1979.</t>
  </si>
  <si>
    <t>ispitivanje drveta, određivanje zatezne čvrstoće u pravcu vlakana</t>
  </si>
  <si>
    <t>ispitivanje drveta, zatezna čvrstoća okomito na drvna vlakna</t>
  </si>
  <si>
    <t>HRN D A1.052-1958.</t>
  </si>
  <si>
    <t>zaštita drveta, ispitivanje otpornosti prema gljivama, usporedna otpornost različitih vrsta drveta</t>
  </si>
  <si>
    <t>HRN D A1.058-1971.</t>
  </si>
  <si>
    <t>furnirske i stolarske ploče, određivanje stupnja slijepljenosti</t>
  </si>
  <si>
    <t>HRN D A1.072.1972</t>
  </si>
  <si>
    <t>tesana građa četinara</t>
  </si>
  <si>
    <t>HRN D B7.020-1955.</t>
  </si>
  <si>
    <t>ploče vlaknatice (lesonit ploče), tehnički uvjeti za izradu i isporuku</t>
  </si>
  <si>
    <t>HRN D C5.022-1968.</t>
  </si>
  <si>
    <t>Norme za tesarske radove:</t>
  </si>
  <si>
    <t>HRN S.D.B7.020. - tesano crnogorično drvo</t>
  </si>
  <si>
    <t>HRN S.D.C 1.040. i 041. - rezano crnogorično drvo</t>
  </si>
  <si>
    <t>Ravnanje neravnina i progiba gornjih površina rogova i grebena. Ravnanje izvesti ovisno o veličini progiba ili neravnina pribijanjem dasaka na rogove ili tesanjem rogova, te postavljanjem kalanih letvica (kajli) različitih debljina ispod letava prilikom letvanja.</t>
  </si>
  <si>
    <t>U stavku je uključen fungicidni/insekticidni premaz drveta namjenjen preventivnoj zaštiti drva od bioloških nametnika, gljivica, površinskih plijesni i insekata. Nanosi se u dvije ruke.</t>
  </si>
  <si>
    <t>Dobava materijala i letvanje krovišta za postavu pokrova biber crijepom. Letve, četinar I klase, dimenzija 5/3 cm, na potrebnom razmaku, a na svakih 80-90 cm “kontra” letva dim. 5/3 cm za formiranje zračnog sloja. Kompletan rad i materijal, te zaštita drva od truljenja i crvotočina u dva sloja fungicidnim premazom.</t>
  </si>
  <si>
    <t>S konačnim izgledom i oblikom crijepa mora se prije postave usaglasiti predstavnik Gradskog zavoda za zaštitu spomenika kulture i prirode.</t>
  </si>
  <si>
    <t>Dobava i pokrivanje sljemena.</t>
  </si>
  <si>
    <t>KROVOPOKR. I TES. RADOVI UKUPNO:</t>
  </si>
  <si>
    <t>Limene oluke pažljivo demontirati. Postava novih oluka nakon izvedbe radova sanacije pročelja (opisana u limarskim radovima).</t>
  </si>
  <si>
    <t>prodor kroz vijenac</t>
  </si>
  <si>
    <t>olučne cijevi</t>
  </si>
  <si>
    <t>Prije obijanja detaljno snimiti profilacije, uzeti otiske i izraditi gipsane odljeve, te izraditi nacrte u mjerilu 1-1 i dati ih na ovjeru predstavniku Gradskog zavoda za zaštitu spomenika kulture i prirode i nadzornom inženjeru, što je sve uključeno u jediničnu cijenu.</t>
  </si>
  <si>
    <t>Postupak snimanja profilacija uključuje čišćenje najsačuvanije profilacije, eventualnu rekonstrukciju do izvorne forme te uzimanje uzorka profilacije na takvom pripremljenom profilu.</t>
  </si>
  <si>
    <t>Izrada šablona obrađena je u fasaderskim radovima.</t>
  </si>
  <si>
    <t>7.1.</t>
  </si>
  <si>
    <r>
      <t>m</t>
    </r>
    <r>
      <rPr>
        <vertAlign val="superscript"/>
        <sz val="11"/>
        <rFont val="Arial"/>
        <family val="2"/>
        <charset val="238"/>
      </rPr>
      <t>2</t>
    </r>
  </si>
  <si>
    <t>Prije obijanja detaljno snimiti profilacije, uzeti otiske i izraditi gipsane odljeve, te izraditi nacrte u mjerilu 1-1 i dati ih na ovjeru predstavniku Gradskog zavoda za zaštitu spomenika kulture i prirode i nadzornom inženjeru, što je uključeno u jediničnu cijenu ove stavke.</t>
  </si>
  <si>
    <r>
      <t>Obračun po kg(4,25 kg/m</t>
    </r>
    <r>
      <rPr>
        <vertAlign val="superscript"/>
        <sz val="11"/>
        <rFont val="Arial"/>
        <family val="2"/>
        <charset val="238"/>
      </rPr>
      <t>2</t>
    </r>
    <r>
      <rPr>
        <sz val="11"/>
        <rFont val="Arial"/>
        <family val="2"/>
        <charset val="238"/>
      </rPr>
      <t xml:space="preserve"> lima). Plaćanje svih pristojbi uključiti u jediničnu cijenu.</t>
    </r>
  </si>
  <si>
    <r>
      <t>m</t>
    </r>
    <r>
      <rPr>
        <vertAlign val="superscript"/>
        <sz val="11"/>
        <rFont val="Arial"/>
        <family val="2"/>
      </rPr>
      <t>2</t>
    </r>
  </si>
  <si>
    <t>R1</t>
  </si>
  <si>
    <t>R5</t>
  </si>
  <si>
    <t>R9</t>
  </si>
  <si>
    <t>R10</t>
  </si>
  <si>
    <t>P2</t>
  </si>
  <si>
    <t>P3</t>
  </si>
  <si>
    <t>P4</t>
  </si>
  <si>
    <t>P5</t>
  </si>
  <si>
    <t>P7</t>
  </si>
  <si>
    <t>P8</t>
  </si>
  <si>
    <t>P9</t>
  </si>
  <si>
    <t>P10</t>
  </si>
  <si>
    <t>P11</t>
  </si>
  <si>
    <t>P12</t>
  </si>
  <si>
    <t>P13</t>
  </si>
  <si>
    <t>P14</t>
  </si>
  <si>
    <t>P16</t>
  </si>
  <si>
    <t>P17</t>
  </si>
  <si>
    <t>P19</t>
  </si>
  <si>
    <t>P20</t>
  </si>
  <si>
    <t>P21</t>
  </si>
  <si>
    <t>zid</t>
  </si>
  <si>
    <t>­ šablone</t>
  </si>
  <si>
    <t>komplet</t>
  </si>
  <si>
    <t>Za kvalitetu žbuke izvoditelj je dužan pribaviti stručni nalaz i mišljenje ovlaštene ustanove za ispitivanje kvalitete žbuke, što je obuhvaćeno jediničnom cijenom stavke.</t>
  </si>
  <si>
    <t>Radovima je obuhvaćena izrada potrebnog broja šablona i vodilica.</t>
  </si>
  <si>
    <t>Obračun po kompletu.</t>
  </si>
  <si>
    <r>
      <t>Nabacivanje sloja produžnog morta na većim uleknućima površine zidova kako bi se doveli u okomitost. Izravnavanje zidova izvesti na mjestima ustanovljenim mjerenjem okomitosti zidova, a uz suglasnost nadzornog inženjera. Debljina sloja morta do 5 cm. Obračun po m</t>
    </r>
    <r>
      <rPr>
        <vertAlign val="superscript"/>
        <sz val="11"/>
        <rFont val="Arial"/>
        <family val="2"/>
        <charset val="238"/>
      </rPr>
      <t>2</t>
    </r>
    <r>
      <rPr>
        <sz val="11"/>
        <rFont val="Arial"/>
        <family val="2"/>
        <charset val="238"/>
      </rPr>
      <t>.</t>
    </r>
  </si>
  <si>
    <r>
      <t>Cijene upisane u ovaj troškovnik sadrže svu odštetu za</t>
    </r>
    <r>
      <rPr>
        <i/>
        <sz val="11"/>
        <rFont val="Arial"/>
        <family val="2"/>
        <charset val="238"/>
      </rPr>
      <t xml:space="preserve"> </t>
    </r>
    <r>
      <rPr>
        <sz val="11"/>
        <rFont val="Arial"/>
        <family val="2"/>
        <charset val="238"/>
      </rPr>
      <t>pojedine radove I dobave u odnosnim stavkama troškovnika i to u potpuno dogotovljenom stanju, tj. sav rad, naknadu za alat, materijal, sve pripremne, sporedne i završne radove, horizontalne i vertikalne prijenose i prijevoze, postavu i skidanje potrebnih skela i razupora, sve sigurnosne mjere po odredbama HTZ mjera i slično.</t>
    </r>
  </si>
  <si>
    <r>
      <t>m</t>
    </r>
    <r>
      <rPr>
        <vertAlign val="superscript"/>
        <sz val="11"/>
        <rFont val="Arial"/>
        <family val="2"/>
        <charset val="238"/>
      </rPr>
      <t>'</t>
    </r>
  </si>
  <si>
    <r>
      <t>Obračun po kg (4,25 kg/m</t>
    </r>
    <r>
      <rPr>
        <vertAlign val="superscript"/>
        <sz val="11"/>
        <rFont val="Arial"/>
        <family val="2"/>
        <charset val="238"/>
      </rPr>
      <t>2</t>
    </r>
    <r>
      <rPr>
        <sz val="11"/>
        <rFont val="Arial"/>
        <family val="2"/>
        <charset val="238"/>
      </rPr>
      <t xml:space="preserve"> lima). Plaćanje svih pristojbi uključiti u jediničnu cijenu.</t>
    </r>
  </si>
  <si>
    <t>7.2.</t>
  </si>
  <si>
    <t>Dobava, izrada i postava novih okruglih olučnih cijevi za odvodnju oborinske vode od pocinčanog  lima d=0.55mm. Lim je razvijene širine 44 cm, Ø14cm.</t>
  </si>
  <si>
    <t xml:space="preserve">Demontaža postojećih oluka opisana je u radovima 'Demontaža i rušenja'. </t>
  </si>
  <si>
    <t>Uključena sva pričvršćenja i osiguranja, te postava bitumenske ljepenke ispod opšava.</t>
  </si>
  <si>
    <t>Uključivo spoj na vertikalni oluk.</t>
  </si>
  <si>
    <t xml:space="preserve">opšav prodora oluka kroz vijenac </t>
  </si>
  <si>
    <t>žice</t>
  </si>
  <si>
    <t>Demontaža postojećih krovnih, ležećih prozora. Obračun po komadu.</t>
  </si>
  <si>
    <t>e) razni opšavi rš do 30 cm</t>
  </si>
  <si>
    <t>KROVOPOKR. I TESARSKI RADOVI</t>
  </si>
  <si>
    <t xml:space="preserve">Tunelska skela </t>
  </si>
  <si>
    <t>Visina tunela je cca 4.50 m, a širina do 2.0 m. Pokrov tunela izraditi od platica debljine 48mm položenih jedna do druge, a preko njih postaviti bitumensku ljepenku s preklopom minimalno 10cm ili alternativno PVC foliju.</t>
  </si>
  <si>
    <t>Osigurati ulaz u objekt kroz vežu te nesmetane ulaze u poslovne prostore u prizemlju.</t>
  </si>
  <si>
    <t>U jediničnoj cijeni uključena izrada prilaza na skelu, sigurnosnih ljestvi kao i zaštitnih ograda sve prema važećim propisima zaštite na radu.</t>
  </si>
  <si>
    <t>Prije izvedbe skele izvođač je dužan izraditi projekt skele što je u cijeni stavke. Projekt skele treba obuhvatiti sve mjere zaštite na radu, statičku sigurnost, uzemljenje protiv udara groma ili elektro napona.</t>
  </si>
  <si>
    <t>Obračun se vrši po m² vertikalne projekcije površine skele. U cijenu uračunati i naknadu za zauzimanje javnih površina.</t>
  </si>
  <si>
    <t>m²</t>
  </si>
  <si>
    <t>24,5*4,5</t>
  </si>
  <si>
    <t xml:space="preserve">Dobava, postava, prepravke tijekom radova radi omogućavnja neometanog odvijanja pojedinih faza, te skidanje i otprema fasadne cijevne skele visine od tunelske skele do 1,0 m iznad krovnog vijenca. </t>
  </si>
  <si>
    <t>Skelu izvesti prema postojećim HTZ propisima i u svemu kako je opisano u općim uvjetima. U jediničnu cijenu uključiti i zaštitni zastor od jutenih ili plastičnih traka, koje se postavljaju s vanjske strane skele po cijeloj površini. Trake međusobno vezati, te pričvrstiti za nosivu konstrukciju skele.</t>
  </si>
  <si>
    <t>Radne platforme postaviti tako da se omogući siguran rad, a visinski razmak između platformi prilagoditi horizontalnim profilacijama pročelja.</t>
  </si>
  <si>
    <t>Gazišta radnih ploha izvode se od mosnica, a preko njih se postavlja bitumenska ljepenka s preklopom min 10 cm, ili alternativno pvc folija.</t>
  </si>
  <si>
    <t>Na skeli treba predvidjeti dizalicu radi vertikalnog transporta materijala, a dizalica mora biti smještena, opremljena i učvršćena te funkcionirati prema svim HTZ pravilima.</t>
  </si>
  <si>
    <t xml:space="preserve">Skela mora biti stabilna, propisno ukrućena, imati prečke u nivou koljena i struka, te bočne zaštitne daske u nivou podova.  </t>
  </si>
  <si>
    <t xml:space="preserve">Skelu je potrebno osigurati od prevrtanja sidrenjem u zgradu, a od udara groma uzemljenjem. Mjesta sidrenja treba nakon završetku radova zatvoriti tako da budu neprimjetna na gotovom pročelju. Potrebno je izvesti pomične željezne ili drvene ljestve - penjalice u svrhu osiguranja vertikalne komunikacije po skeli. Prije izvedbe skele izvođač je dužan izraditi projekt skele, što je u cijeni stavke. </t>
  </si>
  <si>
    <t xml:space="preserve">Prije izvedbe skele izvođač je dužan ishoditi suglasnost za postavljanje skele, što je sve u cijeni stavke. </t>
  </si>
  <si>
    <t>Skela do visine od max 21 m. Obračun se vrši po m² vertikalne projekcije površine skele.</t>
  </si>
  <si>
    <t>PROJEKT  IZRADIO:</t>
  </si>
  <si>
    <t>FABRIKA ARHITEKTI d.o.o.</t>
  </si>
  <si>
    <t>ZA PROJEKTIRANJE</t>
  </si>
  <si>
    <t>Kačićeva 6a, 10000 Zagreb</t>
  </si>
  <si>
    <t>tel: 00 385 1 3907042; mob: 00 385 91 5021163</t>
  </si>
  <si>
    <t xml:space="preserve">e-mail: lovro.bauer@fabrika-arhitekti.com </t>
  </si>
  <si>
    <t>GRAĐEVINA:</t>
  </si>
  <si>
    <t>INVESTITOR:</t>
  </si>
  <si>
    <t>Ilica 73, Zagreb</t>
  </si>
  <si>
    <t>ZASTUPANI PO GSKG, Savska c. 1, Zagreb</t>
  </si>
  <si>
    <t>FAZA PROJEKTA:</t>
  </si>
  <si>
    <t>TROŠKOVNIK IZRADIO:</t>
  </si>
  <si>
    <t>LOVRO BAUER, dipl.ing.arh.</t>
  </si>
  <si>
    <t>SURADNICI:</t>
  </si>
  <si>
    <t>LUCIA BRČIĆ, dipl.ing.arh.</t>
  </si>
  <si>
    <t>DIREKTOR:</t>
  </si>
  <si>
    <r>
      <t xml:space="preserve">TROŠKOVNIK OBNOVE KONSTRUKCIJE ZGRADE
</t>
    </r>
    <r>
      <rPr>
        <sz val="11"/>
        <rFont val="Arial"/>
        <family val="2"/>
        <charset val="238"/>
      </rPr>
      <t>POPRAVAK KONSTRUKCIJE ZGRADE NAKON POTRESA</t>
    </r>
  </si>
  <si>
    <t>OZNAKA PROJEKTA:</t>
  </si>
  <si>
    <t>TD: 18/20</t>
  </si>
  <si>
    <t>24,5*16,5</t>
  </si>
  <si>
    <t>2*4,05+5*2,75+2*4,05+5*2,75+2*4,05+4*3,2+6,3</t>
  </si>
  <si>
    <t>Dobava materijala te izrada privremenih odvoda krovnih voda PVC cijevima spojenim koljenima na postojeće žlijebove, sve učvršćeno na fasadnu skelu za vrijeme trajanja radova na obnovi pročelja zgrade.</t>
  </si>
  <si>
    <t>Obračun po kompletu privremenog odvoda sa uključenih 3 m PVC cijevi profila 110 mm + 2 koljena.</t>
  </si>
  <si>
    <t>kmpl</t>
  </si>
  <si>
    <t>Uključen transport i odlaganje lima i slojeva krova na gradilišnu privremenu deponiju, prenosom kantama i spuštanjem koloturom od mjesta rada na gradilištnu deponiju - H=20 m.</t>
  </si>
  <si>
    <t>Demontaža limenih olučnih cijevi za odvodnju oborinske vode, zajedno sa prodorima kroz vijence i spojem na ležeći žljeb.</t>
  </si>
  <si>
    <t>Demontaža limenih opšava fasadnih istaka od pocinčanog lima.</t>
  </si>
  <si>
    <t>Demontažu obavezno izvodi limar koji je dužan uzeti mjere i uzorke te snimiti detalje izvedbe, što je uključeno u cijenu stavke.</t>
  </si>
  <si>
    <t>opšav razdjelnog vijenca između prizemlja i  1. kata, r.š do 45 cm</t>
  </si>
  <si>
    <t>opšav razdjelnog vijenca parapeta 1. kata, r.š 40 cm</t>
  </si>
  <si>
    <t>f)</t>
  </si>
  <si>
    <t>opšav razdjelnog vijenca između 2. i 3. kata, r.š 30-45 cm</t>
  </si>
  <si>
    <t>g)</t>
  </si>
  <si>
    <r>
      <t>Ručno obijanje trošne žbuke  (100%) debljine 2,5-5 cm sa ravnih ploha pročelja uz snimanje profilacija, nakon konzervatorskih istraživanja. Rad izvoditi pažljivo naročito u blizini profilacija i dekoracija kako se ne bi oštetili dekorativni elementi od štuka ili žbuke. Ziđe pročelja je od opeke. Nakon obijanja žbuke zid očistiti skobama do dubine  1 cm. Potom cijelu površinu otprašiti i isprati vodom. Uključivo prenos i odlaganje na gradilišnu deponiju šute. Obračun po m</t>
    </r>
    <r>
      <rPr>
        <vertAlign val="superscript"/>
        <sz val="11"/>
        <rFont val="Arial"/>
        <family val="2"/>
        <charset val="238"/>
      </rPr>
      <t>2</t>
    </r>
    <r>
      <rPr>
        <sz val="11"/>
        <rFont val="Arial"/>
        <family val="2"/>
        <charset val="238"/>
      </rPr>
      <t xml:space="preserve"> ortogonalne projekcije pročelja ne računajući površine prozorskih otvora &gt; 3 m</t>
    </r>
    <r>
      <rPr>
        <vertAlign val="superscript"/>
        <sz val="11"/>
        <rFont val="Arial"/>
        <family val="2"/>
        <charset val="238"/>
      </rPr>
      <t>2</t>
    </r>
    <r>
      <rPr>
        <sz val="11"/>
        <rFont val="Arial"/>
        <family val="2"/>
        <charset val="238"/>
      </rPr>
      <t xml:space="preserve"> i profilacija.</t>
    </r>
  </si>
  <si>
    <t>­ visina 5 cm, rš 12 cm, 42 obrata</t>
  </si>
  <si>
    <t>­ visina 15 cm, rš 35 cm, 42 obrata</t>
  </si>
  <si>
    <t>­ visina 10 cm, rš 25 cm, 24 obrata</t>
  </si>
  <si>
    <t>­ visina 20 cm, rš 40 cm, 0 obrata</t>
  </si>
  <si>
    <t>­ visina 12 cm, rš 40 cm, 64 obrata</t>
  </si>
  <si>
    <t>­ visina 12 cm, rš 65 cm, 14 obrata</t>
  </si>
  <si>
    <t>­ visina 12 cm, rš 65 cm, 0 obrata</t>
  </si>
  <si>
    <t>­ visina 4 cm, rš 8 cm, 21 obrata</t>
  </si>
  <si>
    <t>­ visina 15 cm, rš 25 cm, 0 obrata</t>
  </si>
  <si>
    <t>­ visina 15 cm, rš 30 cm, 0 obrata</t>
  </si>
  <si>
    <t>­ visina 15 cm, rš 35 cm, 14 obrata</t>
  </si>
  <si>
    <t>­ visina 15 cm, rš 25 cm, 14 obrata</t>
  </si>
  <si>
    <t>­ visina 7 cm, rš 20 cm, 34 obrata</t>
  </si>
  <si>
    <t>P22</t>
  </si>
  <si>
    <t>­ visina 25 cm, rš 55 cm, 34 obrata</t>
  </si>
  <si>
    <t>P23</t>
  </si>
  <si>
    <t>P24</t>
  </si>
  <si>
    <t>­ visina 30 cm, rš 45 cm, 34 obrata</t>
  </si>
  <si>
    <t>P25</t>
  </si>
  <si>
    <t>­ visina 15 cm, rš 25 cm, 34 obrata</t>
  </si>
  <si>
    <t>P26</t>
  </si>
  <si>
    <t>­ visina 15 cm, rš 30 cm, 34 obrata</t>
  </si>
  <si>
    <t>profilirani krovni vijenac</t>
  </si>
  <si>
    <t>­ visina 35 cm, rš 90 cm, 6 obrata</t>
  </si>
  <si>
    <t>Planirana skela za saniranje zabatnog zida nalazi se na prostoru susjedne katastarske čestice, te je prije početka radova potrebno ishoditi suglasnost suvlasnika.</t>
  </si>
  <si>
    <t>Zaštita površine krova susjedne zgrade. Zaštitu je potrebno izvesti pri izvedbi žbukanja zabatnih zidova, kako bi se spriječila moguća oštećenja krova. Zaštita se izvodi prilikom postavljanja skele zabatnog zida (podno skele), postavom daščane plohe (mosnice na razmacima 1m) i razastiranjem PVC folije, radi sprečavanja mogućih mehaničkih oštećenja od pada materijala s visine. Prilikom rada paziti da ne dođe do proboja krova.</t>
  </si>
  <si>
    <t>Ručno obijanje svih slojeva balkona iznad kolnog ulaza do zdrave podloge. Potom cijelu površinu otprašiti. Uključivo prijenos šute i njeno odlaganje na gradilišnu deponiju. Obračun po m².</t>
  </si>
  <si>
    <t>Završno čišćenje oluka i krova susjedne zgrade, nakon izvedbe žbukanja zabatnog zida i skidanja skele i žaštite. Čišćenjem je potrebno dovesti površinu krova i oluka u stanje prije početka radova.</t>
  </si>
  <si>
    <t>10,5*16</t>
  </si>
  <si>
    <t>12,5*2</t>
  </si>
  <si>
    <r>
      <t>Obračun se vrši po m</t>
    </r>
    <r>
      <rPr>
        <vertAlign val="superscript"/>
        <sz val="11"/>
        <rFont val="Arial"/>
        <family val="2"/>
        <charset val="238"/>
      </rPr>
      <t>2</t>
    </r>
    <r>
      <rPr>
        <sz val="11"/>
        <rFont val="Arial"/>
        <family val="2"/>
        <charset val="238"/>
      </rPr>
      <t xml:space="preserve"> ortogonalne projekcije pročelja, ne računajući površine profilacija i ukrasa. Odbijeni otvori &gt; 3 m</t>
    </r>
    <r>
      <rPr>
        <vertAlign val="superscript"/>
        <sz val="11"/>
        <rFont val="Arial"/>
        <family val="2"/>
        <charset val="238"/>
      </rPr>
      <t>2</t>
    </r>
    <r>
      <rPr>
        <sz val="11"/>
        <rFont val="Arial"/>
        <family val="2"/>
        <charset val="238"/>
      </rPr>
      <t>. Sve dodatke na složenost uključiti u jedinične cijene.</t>
    </r>
  </si>
  <si>
    <t>Uključena izrada šablone i vodilice za povlačenje šablona. Šablonu treba odobriti nadležni konzervator uprave za zaštitu spomenika kulture.</t>
  </si>
  <si>
    <t>P28</t>
  </si>
  <si>
    <t>P29</t>
  </si>
  <si>
    <t>P30</t>
  </si>
  <si>
    <t>P31</t>
  </si>
  <si>
    <t>P32</t>
  </si>
  <si>
    <t>Pranje zida pročelja od opeke vodom. Obračun po m² vertikalne projekcije pročelja.</t>
  </si>
  <si>
    <r>
      <t>Nabacivanje sloja produžnog morta na većim uleknućima površine zida kako bi se doveo u okomitost. Izravnavanje zida izvesti na mjestima ustanovljenim mjerenjem okomitosti zidova, a uz suglasnost nadzornog inženjera. Debljina sloja morta do 5 cm. Obračun po m</t>
    </r>
    <r>
      <rPr>
        <vertAlign val="superscript"/>
        <sz val="11"/>
        <rFont val="Arial"/>
        <family val="2"/>
        <charset val="238"/>
      </rPr>
      <t>2</t>
    </r>
    <r>
      <rPr>
        <sz val="11"/>
        <rFont val="Arial"/>
        <family val="2"/>
        <charset val="238"/>
      </rPr>
      <t>.</t>
    </r>
  </si>
  <si>
    <r>
      <t>Obračun se vrši po m</t>
    </r>
    <r>
      <rPr>
        <vertAlign val="superscript"/>
        <sz val="11"/>
        <rFont val="Arial"/>
        <family val="2"/>
        <charset val="238"/>
      </rPr>
      <t>2</t>
    </r>
    <r>
      <rPr>
        <sz val="11"/>
        <rFont val="Arial"/>
        <family val="2"/>
        <charset val="238"/>
      </rPr>
      <t xml:space="preserve"> ortogonalne projekcije pročelja</t>
    </r>
    <r>
      <rPr>
        <sz val="11"/>
        <rFont val="Arial"/>
        <family val="2"/>
        <charset val="238"/>
      </rPr>
      <t>. Sve dodatke na složenost uključiti u jedinične cijene.</t>
    </r>
  </si>
  <si>
    <t>Stavku obavezno izvesti prema zabilježenim izvornim detaljima.</t>
  </si>
  <si>
    <t>Opšav prozorske klupčice potrebno je provući između prozorskog okvira I krila, kako voda s okapa ne bi podlijevala konstrukciju.</t>
  </si>
  <si>
    <t>U stavku je uključena razdjelna izolacijska traka,  potrebni nosači lima. Zaštititi sva mjesta dodira lima i žbuke.</t>
  </si>
  <si>
    <t>opšavni lim, r.š. 25 cm</t>
  </si>
  <si>
    <t>Dobava, izrada i postava opšava spoja zabatnog pročelja sa završetkom krova pocinčanim limom, tzv. veterlajsne od pocinčanog lima, d=0,55mm.</t>
  </si>
  <si>
    <t>7.3.</t>
  </si>
  <si>
    <t>7.4.</t>
  </si>
  <si>
    <t>7.5.</t>
  </si>
  <si>
    <t>7.6.</t>
  </si>
  <si>
    <t>7.7.</t>
  </si>
  <si>
    <t>7.8.</t>
  </si>
  <si>
    <t>7.9.</t>
  </si>
  <si>
    <t>NAPOMENA:
OBAVEZNO PROVJERITI FORMULE PRIJE IZDAVANJA PONUDE.</t>
  </si>
  <si>
    <t>SANACIJA KROVA:</t>
  </si>
  <si>
    <t>SANACIJA KROVA UKUPNO:</t>
  </si>
  <si>
    <t>Obračun se vrši po m² vertikalne projekcije površine skele.</t>
  </si>
  <si>
    <t xml:space="preserve">Dobava, postava, prepravke tijekom radova radi omogućavnja neometanog odvijanja pojedinih faza, te skidanje i otprema fasadne cijevne skele visine do 1,0 m iznad krovnog vijenca. </t>
  </si>
  <si>
    <t>Skela do visine od max 23 m. Obračun se vrši po m² vertikalne projekcije površine skele.</t>
  </si>
  <si>
    <t>15*0,8</t>
  </si>
  <si>
    <t xml:space="preserve">U cijenu stavaka uključiti sav vertikalni i horizontalni prijenos do gradilišne deponije. Max. visina 25 m. </t>
  </si>
  <si>
    <t>Demontaža instalacijskih uređaja na krovu (antenske žice, televizijske antene). Ponovna postava nakon izvedbe radova obnove pročelja uz stavljanje instalacija u funkciju.</t>
  </si>
  <si>
    <t>krovni prozor dim. 50x60 cm</t>
  </si>
  <si>
    <t>Uključivo prenos i odlaganje na gradilišnu deponiju. Obračun po kompletu.</t>
  </si>
  <si>
    <t>Demontaža nadstrešnice nad balkonom 3. kata istočne dvorišne prigradnje. Postojeći pokrov izveden je od valovitog lima, pričvršćen na drvenu potkonstrukciju. Nadstrešnica je nagiba 5°. Ukupne dimenzije nadstrešnice su 350x670 cm.</t>
  </si>
  <si>
    <t>Stavka uključuje demontažu kompletne nadstrešnice, skupa sa potkonstrukcijom i visećim žlijebom i olukom.</t>
  </si>
  <si>
    <t>opšav krovnog vijenca r.š. 120 cm</t>
  </si>
  <si>
    <t>Pažljiva demontaža sve krovne limarije kosog krova. Prije demontaže pozvati limara-izvođača radi očigleda za izvedbu nove limarije.</t>
  </si>
  <si>
    <t>Uključen transport i odlaganje lima i slojeva krova na gradilišnu privremenu deponiju, prenosom kantama i spuštanjem koloturom od mjesta rada na gradilištnu deponiju - H=22 m.</t>
  </si>
  <si>
    <t>podložni lim r.š. 80 cm</t>
  </si>
  <si>
    <t>3+2,75</t>
  </si>
  <si>
    <t xml:space="preserve">Uključen transport i odlaganje lima na gradilišnu privremenu deponiju, prenosom kantama i spuštanjem koloturom od mjesta rada na gradilištnu deponiju - Hmax=19 m. </t>
  </si>
  <si>
    <t>18,5+2*2</t>
  </si>
  <si>
    <t>Uključen transport i odlaganje lima i slojeva krova na gradilišnu privremenu deponiju, prenosom kantama i spuštanjem koloturom od mjesta rada na gradilištnu deponiju - H=19 m.</t>
  </si>
  <si>
    <t>6,5+6,8</t>
  </si>
  <si>
    <t>Demontaža limenog branika koji drži slojeve ravnog krova (šljunčarnik) sa ruba krova. Branik je rš cca 85 cm.</t>
  </si>
  <si>
    <t>prodor kroz balkonsku ploču</t>
  </si>
  <si>
    <t>a) opšav dimnjaka rš 45 cm</t>
  </si>
  <si>
    <t>b) opšavi krovnih prozora rš 40 cm</t>
  </si>
  <si>
    <t>c) opšavi uvala rš 65 cm</t>
  </si>
  <si>
    <t>d) opšavi ukrasnih bočnih atika koje su srušene u potresu rš 60 cm</t>
  </si>
  <si>
    <t>Pažljiva demontaža sve krovne limarije ravnih krovova dvorišnih prigradnja. Prije demontaže pozvati limara-izvođača radi očigleda za izvedbu nove limarije.</t>
  </si>
  <si>
    <t>b) rubni lim rš 25 cm</t>
  </si>
  <si>
    <t>c) veterlajsna rš 25 cm</t>
  </si>
  <si>
    <t>Pažljivo skidanje postojećeg dotrajalog pokrova od biber crijepa sa kosog krova. Nagib krovne plohe oko 34°. Skidaju se svi crijepovi i drvene letve na cijeloj površini krova. Uključivo sa sljemenjacima i svim pričvrsnim sredstvima.</t>
  </si>
  <si>
    <t>Prije obijanja detaljno snimiti profilaciju, uzeti otiske i izraditi gipsane odljeve, te izraditi nacrte u mjerilu 1-1 i dati ih na ovjeru predstavniku Gradskog zavoda za zaštitu spomenika kulture i prirode i nadzornom inženjeru, što je uključeno u jediničnu cijenu ove stavke, kao i čišćenje, retuš i eventualna rekonstrukcija profilacija do izvorne forme.</t>
  </si>
  <si>
    <t>Izrada šablona obrađena je u zidarskim radovima.</t>
  </si>
  <si>
    <t>Ručno obijanje trošne žbuke sa profiliranog krovnog vijenca na pročeljima dvorišnih prigradnji.</t>
  </si>
  <si>
    <t>­ visina 40 cm, rš 70 cm, 0 obrata</t>
  </si>
  <si>
    <t>­ visina 45 cm, rš 75 cm, 4 obrata</t>
  </si>
  <si>
    <t>III.2.</t>
  </si>
  <si>
    <t>III.5.</t>
  </si>
  <si>
    <t>Profilacije izvoditi sa šablonama koje je prethodno pregledao i odobrio predstavnik GZZSKP. Šablone upotrebljavati uz obveznu postavu vodilica.</t>
  </si>
  <si>
    <t>Stavka obuhvaća izradu šablona i vodilica.</t>
  </si>
  <si>
    <t>Obračun po m1 srednje linije profilacije bez ikakvih drugih dodataka na rubove unutar profilacija.</t>
  </si>
  <si>
    <t>krovni vijenac na dvorišnom pročelju glavnog volumena zgrade, visine 45 cm, r.š. 75 cm, 4 obrata</t>
  </si>
  <si>
    <t>krovni vijenac na pročeljima dvorišnih prigradnji, visine 40 cm, r.š. 70 cm, 0 obrata</t>
  </si>
  <si>
    <t>Pojedinačna dobava i ugradnja drvene krovne grede od suhe jelovine (prosječne dimenzije 12/14 cm, dimenziju provjeriti u naravi;  s prosječnim prenosom V=20m).</t>
  </si>
  <si>
    <r>
      <t>Obračun po m</t>
    </r>
    <r>
      <rPr>
        <vertAlign val="superscript"/>
        <sz val="11"/>
        <rFont val="Arial"/>
        <family val="2"/>
        <charset val="238"/>
      </rPr>
      <t>2</t>
    </r>
    <r>
      <rPr>
        <sz val="11"/>
        <rFont val="Arial"/>
        <family val="2"/>
        <charset val="238"/>
      </rPr>
      <t xml:space="preserve"> daščane obloge po kosini.</t>
    </r>
  </si>
  <si>
    <t>Oplata služi kao podloga za daljnju postavu slojeva krova - hidroizolacije (obračunato u zasebnoj stavci).</t>
  </si>
  <si>
    <t>Dobava i postava hidroizolacijske folije na kosom krovu. Folija se postavlja preko daščane oplate, te se preko nje pričvršćuju drvene letve (obračunate u zasebnoj stavci). Folija je paropropusna, otporna na prodor oborina i trganje. Minimalni preklop među pojedinim trakama folije 10 cm. Postojeći proboji kroz krov moraju se izvesti nepropusno.</t>
  </si>
  <si>
    <t>U stavku je uključen prijenos crijepa od pristupnog mjesta s ulice do krovišta (Hmax=17m, Vmax=25m).</t>
  </si>
  <si>
    <t>U stavku je uključen prijenos sljemenjaka od pristupnog mjesta s ulice do krovišta.</t>
  </si>
  <si>
    <t>žlijeb r.š. 60 cm</t>
  </si>
  <si>
    <t>podložni lim r.š. 55 cm</t>
  </si>
  <si>
    <t>opšav ruba krova r.š. 55 cm</t>
  </si>
  <si>
    <t>Obračun po m`.</t>
  </si>
  <si>
    <t>Dobava, izrada i postava novog branika na rubu ravnog krova (šljunčarnik). Branik od pocinčanog lima d=0.55cm, rš 85 cm.</t>
  </si>
  <si>
    <t>Demontaža ležećeg žlijeba iznad profiliranog krovnog vijenca ulične strane  i  opšava krovnog vijenca ispod žlijeba. Izvedeno od pocinčanog lima d=0.55mm, razvijene širine 70cm (žlijeb) i 120 cm (opšav krovnog vijenca).</t>
  </si>
  <si>
    <t>ležeći žlijeb r.š. 70 cm</t>
  </si>
  <si>
    <t>Demontaža ležećeg žlijeba sa dvorišne strane u svjetlicima  i  podložnog lima ispod žlijeba. Izvedeno od pocinčanog lima d=0.55mm, razvijene širine 70cm (žlijeb) i 80 cm (podložni lim).</t>
  </si>
  <si>
    <t>viseći žlijeb r.š. 60 cm</t>
  </si>
  <si>
    <t>Demontaža ležećeg žlijeba sa ravnih krovova dvorišnih prigradnja  i  podložnog lima ispod žlijeba. Izvedeno od pocinčanog lima d=0.55mm, razvijene širine 70cm (žlijeb) i 80 cm (podložni lim).</t>
  </si>
  <si>
    <t>Demontaža limenih olučnih cijevi za odvodnju oborinske vode sa dvorišnih prigradnja, zajedno sa prodorima kroz vijence i balkonske ploče te spojem na ležeći žlijeb.</t>
  </si>
  <si>
    <t xml:space="preserve">Dobava, izrada i postava novog ležećeg žlijeba sa dvorišne strane u svjetlicima i podložnog lima ispod žlijeba pocinčanim limom d=0,55mm. Na vanjskom rubu izvesti okapnicu udaljenu 2 do 3 cm od žbuke. Lim podvući pod crijep. </t>
  </si>
  <si>
    <t>Dobava, izrada i postava novih opšava na kosom krovu. Opšavi se izvode pocinčanim limom d=0.55cm, različitih razvijenih širina.</t>
  </si>
  <si>
    <t>d) opšavi centralnog dijela novoizgrađene atike rš 55 cm</t>
  </si>
  <si>
    <t>e) opšavi bočnih dijelova viših krajeva novoizgrađene atike, kompleksne razvedene forme rš 70 cm</t>
  </si>
  <si>
    <t>g) opšavi bočnih, zabatnih dijelova novoizgrađene atike rš 55 cm</t>
  </si>
  <si>
    <t>h) razni opšavi rš do 30 cm</t>
  </si>
  <si>
    <t>f) opšav stražnjeg dijela bočnih viših krajeva novoizgrađene atike rš 60 cm</t>
  </si>
  <si>
    <t>Dobava, izrada i postava novih opšava na ravnim krovovima dvorišnih prigradnji. Opšavi se izvode pocinčanim limom d=0.55cm, različitih razvijenih širina.</t>
  </si>
  <si>
    <t>a) rubni lim rš 25 cm</t>
  </si>
  <si>
    <t>b) veterlajsna rš 25 cm</t>
  </si>
  <si>
    <t>Uvod</t>
  </si>
  <si>
    <t>Prilikom izvođenja radova obvezno se treba pridržavati slijedećih zakona i propisa, normativa i standarda:</t>
  </si>
  <si>
    <t>Zakon o gradnji</t>
  </si>
  <si>
    <t>Zakon o zaštiti na radu</t>
  </si>
  <si>
    <t>Tehnički propis za građevinske konstrukcije</t>
  </si>
  <si>
    <t>Izvoditelj radova je obvezan izvršiti svoju organizaciju izvedbe radova prema Zakonu o zaštiti na radu i treba izraditi Plan uređenja gradilišta.</t>
  </si>
  <si>
    <t>Sve privremene pristupne putove, odlagališta materijala, pomoćne skele i druge zaštitne mjere mora izvesti, održavati i ukloniti ih tako, da ne ugrozi živote susjeda i odvijanje ostalih radova u građevini. Izvoditelj mora održavati čistoću gradilišta i privremenih puteva gradilišta tijekom izvođenja radova, posebno tijekom izvedbe radova rušenja, sve u smislu Zakona o zaštiti na radu i Planu uređenja gradilišta.
Ove pripremne i završne radove mora izvoditelj radova obuhvatiti u cijeni svojih radova bez posebne naknade. 
Ostale radove mora izvesti sukladno navedenim stavkama troškovnika.</t>
  </si>
  <si>
    <t>Opći, posebni i tehnički uvijeti</t>
  </si>
  <si>
    <t xml:space="preserve">Ovi uvjeti odnose se na sve radove predviđene ovim troškovnikom. </t>
  </si>
  <si>
    <t>Izvođač je dužan pridržavati se svih važećih zakona, naredbi, uputa, uredbi, pravilnika, propisa i drugih akata koji se odnose ili se mogu odnositi na radove koje je preuzeo.</t>
  </si>
  <si>
    <t>Izvođač je dužan voditi građevinsku knjigu, koju će potpisivati nadzorni inženjer, kako bi se uvijek mogla kontrolirati količina izvedenih radova.</t>
  </si>
  <si>
    <t>U jediničnim cijenama ovog troškovnika obuhvaćen je, te se ima uračunati:</t>
  </si>
  <si>
    <t>osnovni i pomoćni materijal – u jediničnu cijenu uračunati cijenu samog materijala (ako nije opisana posebnom stavkom), sve transportne troškove uključivši utovare i istovare, uskladištenje i slične manipulacije s materijalom, te uskladištenje i osiguranje dotičnog materijala, kako bi ostao kvalitetan do momenta ugradnje.</t>
  </si>
  <si>
    <t>alat i sitni pribor.</t>
  </si>
  <si>
    <t xml:space="preserve">rad – glavni i pomoćni, pripremni i završni. </t>
  </si>
  <si>
    <t>montaža i demontaža potrebnih strojeva, dizalica te postava svih privremenih instalacija električne energije, na gradilištu postoji priključak na vodovod i električnu struju</t>
  </si>
  <si>
    <t>sva osiguranja radnika prema postojećim propisima HTZ-a pri radu.</t>
  </si>
  <si>
    <t>sav rad pri održavanju uzornog reda i čistoće na gradilištu.</t>
  </si>
  <si>
    <t>h)</t>
  </si>
  <si>
    <t>sva čišćenja prije, tijekom i poslije dovršenja svih radova.</t>
  </si>
  <si>
    <t>i)</t>
  </si>
  <si>
    <t>prikupljanje otpadnog materijala na određeno mjesto na gradilištu s utovarom i istovarom, te odvoz otpada na gradski deponij uključivo i plaćanje svih potrebnih taksi za deponiranje otpada</t>
  </si>
  <si>
    <t>j)</t>
  </si>
  <si>
    <t>zaštita i osiguranje izvedenih radova od oštećenja i krađe te zaštita raskrivenih krovova od nevremena i prokišnjavanja.</t>
  </si>
  <si>
    <t>k)</t>
  </si>
  <si>
    <t>troškovi izrade operativnog i terminskog plana izvođenja radova.</t>
  </si>
  <si>
    <t xml:space="preserve">Radovi će se obračunati prema izmjeri u naravi bez obzira na količine upisane u troškovniku uz primjenu jediničnih cijena.  </t>
  </si>
  <si>
    <t xml:space="preserve">Ukoliko investitor odluči da se neki rad neće izvoditi i o tome pravovremeno obavijesti izvođača, izvođač nema pravo na odštetu.  </t>
  </si>
  <si>
    <t>Ako tokom izvođenja radova nastupe ZAHTJEVI ZA neke promjene ili dopune treba prije njihove provedbe tražiti suglasnost projektanta i nadzornog inženjera i to unijeti u građevinski dnevnik uz ovjeru. 
Sve nastale više radnje koje nisu utvrđene na ovaj način neće se priznavati u obračunu.</t>
  </si>
  <si>
    <t>U slučaju razlike između nacrta i troškovnika te u bilo kojem slučaju nejasnoća u nacrtima i troškovnicima mora se odmah obavijestiti nadzornog inženjera i odgovornog projektanta te zatražiti tumačenje.</t>
  </si>
  <si>
    <t xml:space="preserve">Prije početka izrade treba sve mjere i količine prekontrolirati u naravi i dogovoriti s projektantom sve pojedinosti izvedbe. </t>
  </si>
  <si>
    <t xml:space="preserve">Sav upotrebljeni materijal, kao i finalni proizvod, mora odgovarati postojećim tehničkim propisima i hrvatskim standardima. </t>
  </si>
  <si>
    <t>Davanjem ponuda izvođač se obavezuje pravovremeno nabaviti sav opisani materijal ili proizvod, a u slučaju nemogućnosti će se za svaku izmjenu prikupiti ponude i uz suglasnost nadzornog inženjera i investitora odabrati najpovoljnije.</t>
  </si>
  <si>
    <t>Izvođač je dužan organizirati kontrolu radova te provoditi potrebna testiranja i ispitivanja u skladu s postojećim zakonima i propisima u ustanovama koje su za to registrirane. Za pojedine materijale, elemente ili opremu za koje projektant i nadzorni inženjer to zatraže, izvođač je dužan dobaviti i podnijeti certifikat sukladnosti ili drugu ovjerenu dokumentaciju proizvođača tog materijala, elemenata ili opreme.</t>
  </si>
  <si>
    <t>Nadzorni inženjer ima pravo i dužnost da zatraži uklanjanje s gradilišta bilo kojega materijala, opreme ili dijela opreme koji ne odgovara propisanim zahtjevima. Izvođač je dužan takvo uklanjanje obaviti o svom trošku.</t>
  </si>
  <si>
    <t>Izvođač mora sam osigurati svoje dovršene radove od oštećenja do primopredaje objekta.</t>
  </si>
  <si>
    <t>Izvođač je dužan postaviti i instalirati sve privremene objekte, ograde, zaštite, opremu i instalacije potrebne za normalno izvođenje radova te iste ukloniti s gradilišta nakon završetka radova.</t>
  </si>
  <si>
    <t>Sva eventualna oštećenja koja bi bila prouzrokovana ovim radovima izvođač je dužan otkloniti o svom trošku.</t>
  </si>
  <si>
    <t>Sav materijal i oprema koji će se upotrijebiti na građevini moraju biti uskladišteni, složeni i zaštićeni te se moraju održavati u urednom i dobrom stanju.</t>
  </si>
  <si>
    <t>Izvođač je isto tako dužan paziti da težina uskladištenog materijala ne prelazi dozvoljeno opterećenje konstrukcije.</t>
  </si>
  <si>
    <t>Po završetku radova teren i svi dijelovi građevine bit će ostavljeni u čistom i urednom stanju koje će udovoljiti pregledu i odobrenju nadzornog inženjera.</t>
  </si>
  <si>
    <t>Prije primopredaje radova izvođač je dužan investitoru dostaviti svu dokumentaciju, građevinski dnevnik i knjigu, isprave proizvođača ili certifikate sukladnosti, rezultate provedenih ispitivanja kvalitete ugrađenog materijala u skladu s hrvatskim normama.</t>
  </si>
  <si>
    <t>Ovi opći uvjeti kao i oni uz pojedine vrste radova sastavni su i neotuđivi dio troškovnika.</t>
  </si>
  <si>
    <t>Br.st.</t>
  </si>
  <si>
    <t>Opis stavke</t>
  </si>
  <si>
    <t>Jed. mj.</t>
  </si>
  <si>
    <t>Količina</t>
  </si>
  <si>
    <t>Jed. cijena</t>
  </si>
  <si>
    <t>Ukupno</t>
  </si>
  <si>
    <t xml:space="preserve">Krovne dvorišne terase </t>
  </si>
  <si>
    <t>Opće napomene:</t>
  </si>
  <si>
    <t>- sve količine dane su na osnovu preliminarnih izmjera, obračun prema stvarno izvedenom</t>
  </si>
  <si>
    <t>- terase na dva dvorišna aneksa su na visini cca 19.0 m od kote dvorišta</t>
  </si>
  <si>
    <t>- sva bušenja kroz zidnu masu izvesti minimalno vibrirajućim bušilicama</t>
  </si>
  <si>
    <t>I.1.</t>
  </si>
  <si>
    <t xml:space="preserve">Uklanjanje sloja  šljunka sa cijele površine terasa. </t>
  </si>
  <si>
    <t>Šljunak debljine cca 5cm, uklanja se i odvozi na deponij.</t>
  </si>
  <si>
    <t>Stavka uključuje sve vertikalne i horizontalne transporte, utovar i odvoz na odlagalište, uključivo sve takse.</t>
  </si>
  <si>
    <t>Uključuje sav rad i  transport materijala.</t>
  </si>
  <si>
    <t>istočna prigradnja</t>
  </si>
  <si>
    <t>zapadna prigradnja</t>
  </si>
  <si>
    <t>I.2.</t>
  </si>
  <si>
    <t>Uklanjanje dimnjaka na ravnoj krovnoj terasi.</t>
  </si>
  <si>
    <t>Dimnjaci od pune opeke s betonskom kapom.</t>
  </si>
  <si>
    <t>Dimnjak na zapadnoj terasi visine cca 1.0m, a na istočnoj 3.0m. Tlocrtna dimenzija oba dimnjaka 45x135cm.</t>
  </si>
  <si>
    <t>I.3.</t>
  </si>
  <si>
    <t>Demontaža slojeva i drvene konstrukcije krovnih terasa.</t>
  </si>
  <si>
    <t>Pretpostavljeni slojevi su hidroizolacija na daščanoj oplata postavljena preko rogova presjeka 14/18cm koji su na međusobnom razmaku cca 90 cm.</t>
  </si>
  <si>
    <t>Uklanjaju se svi slojevi uključujući rogove. Pretpostavlja se da su ležajevi rogova u lošem stanju i da ih je sve potrebno zamjeniti. Ako se detaljnim pregledom utvrdi njihovo zadovoljavajuće stanje uz minimalnu dimenziju poprečnog presjeka 14/18cm (osni razmak 90cm), u dogovoru s nadzornim inženjerom moguće je zadržavanje dijela zdrave drvene građe.</t>
  </si>
  <si>
    <t>demontaža drvenih slojeva terase uključujući rogove</t>
  </si>
  <si>
    <t>I.4.</t>
  </si>
  <si>
    <t>Uređenje vrha obodnih zidova krovnih terasa.
Zidovi debljine 30 do 45cm.</t>
  </si>
  <si>
    <t>Nakon uklanjanja rogova, potrebno je urediti vrh zida za izvođenje horizontalnog AB serklaža. Serklaž za povezivanje na tanku betonsku ploču spregnutu sa stropnim gredama.</t>
  </si>
  <si>
    <t xml:space="preserve">Osloboditi prostor za izvođenje serklaža presjeka  cca 30/20cm. </t>
  </si>
  <si>
    <t>Sve olabavljene dijelove opeke dodatno učvrstiti produžnim mortom.</t>
  </si>
  <si>
    <t>Stavka uključuje sav potreban rad i materijal.</t>
  </si>
  <si>
    <t>Obračun po m' vrha zida.</t>
  </si>
  <si>
    <t>I.5.</t>
  </si>
  <si>
    <t>Izvedba spregnute tanke ploče u podu krovnih terasa.</t>
  </si>
  <si>
    <t>Sav čelik (armatura) je kvalitete B500-B.</t>
  </si>
  <si>
    <t>U jediničnoj cijeni svake stavke uključen je sav rad i materijal na izradi, čišćenje, rezanje, savijanje i ugradnja  armature; montaža, skidanje i čišćenje oplate; doprema i ugradnja betona, obrada betona prilikom ugradnje, te njega nakon ugradnje.</t>
  </si>
  <si>
    <t>Svi novi drveni elementi kvalitete C24 (četinari II klase), s najviše 22% tehničke vlage. Građa se prije ugradnje premazuje antiinsekticidnim i antifungicidnim premazima.</t>
  </si>
  <si>
    <t>I.5.1.</t>
  </si>
  <si>
    <t>Nabava i ugradnja daščane oplate na stropne daske (strop zadnjeg kata, 3. kat)</t>
  </si>
  <si>
    <t>Preko postojećih stropnih greda ugraditi daske debljine 2.4cm, kao izgubljenu oplatu za tanku spregnutu AB ploču.</t>
  </si>
  <si>
    <t xml:space="preserve">daske 2.4cm s ugradnjom </t>
  </si>
  <si>
    <t>I.5.2.</t>
  </si>
  <si>
    <t>Izvedba spregnute AB tanke ploče s horizontalnim serklažem u obodnim zidovima.</t>
  </si>
  <si>
    <t>Stavka uključuje dobavu i ugradnju betona.</t>
  </si>
  <si>
    <t>Armatura je obračunata zasebno, kao i sidrenje u obodne zidove.</t>
  </si>
  <si>
    <t xml:space="preserve">Na podne daske postaviti PE foliju. </t>
  </si>
  <si>
    <t>U cijenu uključiti podupiranje drvenih greda u polovini raspona za vrijeme izvođenja. Ako nije moguće podupiranje, izvesti pridržanje drvenih greda čeličnom obujmicom u polovici raspona i privremenim  (čeličnim) gredama s gornje strane.</t>
  </si>
  <si>
    <t>Debljina AB ploče je 6cm, u obodnim zidovima horizontalni serklaž presjeka cca 20/30cm.</t>
  </si>
  <si>
    <t>beton C20/25, 27.0x0.06+0.2x0.3x24.2</t>
  </si>
  <si>
    <t>beton C20/25, 28.7x0.06+0.2x0.3x26.0</t>
  </si>
  <si>
    <t>I.5.3.</t>
  </si>
  <si>
    <t>Sprezanje drvenih stropnih greda s AB pločom.</t>
  </si>
  <si>
    <t>Stavka uključuje dobavu i ugradnju čeličnih moždanika, uključujući bušenje i injektiranje rupa u drvenim gredama.</t>
  </si>
  <si>
    <t xml:space="preserve">Sprezanje se izvodi čeličnim moždanicima (trnovima) promjera Ø16 mm (rebrasti čelik B500B), duljine 14 cm (od toga 8 cm u drvu). </t>
  </si>
  <si>
    <t>Moždanici se ugrađuju na razmacima od 300 mm po cijeloj duljini grede.</t>
  </si>
  <si>
    <t>Za ugradnju moždanika u drvu se buše rupe promjera Ø20 mm, koje se zapunjavaju epoksidnim ljepilom.</t>
  </si>
  <si>
    <t>Obračun po kg čelika i m' bušenja s injektiranjem.</t>
  </si>
  <si>
    <t>sidrenje u gredama – rupe Ø20 mm 0,08x15x8</t>
  </si>
  <si>
    <t>I.5.4.</t>
  </si>
  <si>
    <t>Armaturne mreže tanke AB ploče, sidrenje ploče u zidove i horizontalni AB serklaž.</t>
  </si>
  <si>
    <t>Ploču armirati mrežama Q-196 (Ø5mm/10cm).</t>
  </si>
  <si>
    <t>Stavka uključuje dobavu, čiščenje, sječenje i polaganje zavarenih armaturnih mreža.</t>
  </si>
  <si>
    <t>Po rubovima se ploče sidre u obodne zidove. Sidrenje ukrižanim sidrima promjera Ø12 mm, duljine sidrenja 50 cm. Za sidrenje se u zidovima buše rupe promjera Ø25 mm, koje se zapunjavaju injekcionom smjesom za sidrenje na bazi cementa.</t>
  </si>
  <si>
    <t>Međusobni tlocrtni razmaci ovih ukrižanih sidra su 1,0 do 1,5m.</t>
  </si>
  <si>
    <t>Sidra Ø12 mm za povezivanje AB ploče s obodnim zidovima. Sidra se postavljaju u polovici zida. U vertikalnoj ravnini (zidu) ugrađuju se dva sidra pod kutem 45°, koja se povezuju s horizontalnim dijelom 2x50cm u betonskoj ploči. Na mjestu presjeka sva sidra se međusobno spoje točkastim zavarom. Sidra Tip 2.</t>
  </si>
  <si>
    <t>Horizontalni serklaž cca 20/30cm, uzdužno armiran s 4Ø12 mm, vilice Ø8mm/20cm.</t>
  </si>
  <si>
    <t>Stavka uključuje bušenje i injektiranje rupa u zidovima te dobavu i ugradnju armature.</t>
  </si>
  <si>
    <t>štapna sidra Ø12 mm</t>
  </si>
  <si>
    <t>Tip 2 - l=2x1,0m, kom=22</t>
  </si>
  <si>
    <t>rupe u zidu za sidra Ø25 mm, L=0,5x2x22</t>
  </si>
  <si>
    <t>horizontalni serklaž - armatura</t>
  </si>
  <si>
    <t>mreže Q-196, 3.5kom</t>
  </si>
  <si>
    <t>Tip 3 - l=2x1,0m, kom=22</t>
  </si>
  <si>
    <t>I.6.</t>
  </si>
  <si>
    <t>Nabava i ugradnja rogova.</t>
  </si>
  <si>
    <t>Novi drvenih rogova poprečnog presjeka 14/18cm na međusobnom osnom razmaku cca 90cm.</t>
  </si>
  <si>
    <t>rogovi 14/18cm, l=5.5m, kom=8</t>
  </si>
  <si>
    <t>I.7.</t>
  </si>
  <si>
    <t>Nabava i ugradnja daščane oplate preko rogova.</t>
  </si>
  <si>
    <t>Preko novih rogova ugraditi sloj dasaka debljine 2.4cm, podlogu za hodroizolaciju.</t>
  </si>
  <si>
    <t>I.8.</t>
  </si>
  <si>
    <t>Uređenje i popravak vrha zidova prije postavljanja hidroizolacije.</t>
  </si>
  <si>
    <t>Uređenje i izravnanje vrha zida, eventualno dozidavanje prostora između drvenih greda za podlogu za hidroizolaciju.</t>
  </si>
  <si>
    <t>Sve olabavljene dijelove opeke učvrstiti produžnim mortom.</t>
  </si>
  <si>
    <t>I.9.</t>
  </si>
  <si>
    <t>Uključen sav rad i materijal.</t>
  </si>
  <si>
    <t>I.10.</t>
  </si>
  <si>
    <t>I.11.</t>
  </si>
  <si>
    <t>Nabava i ugradnja sloja  šljunka kao završnog sloja terasa.</t>
  </si>
  <si>
    <t>Riječni šljunak razastire se u debljine cca 5cm.</t>
  </si>
  <si>
    <t>Stavka uključuje sve vertikalne i horizontalne transporte.</t>
  </si>
  <si>
    <t>Uključuje sav rad i  materijal.</t>
  </si>
  <si>
    <t>Odvoz šute na odlagalište.</t>
  </si>
  <si>
    <t>Stavka uključuje sve vertikalne i horizontalne transporte, utovar i odvoz na odlagalište šute koja nije obračunata u prethodnim stavkama, uključivo sve takse.</t>
  </si>
  <si>
    <t>Čišćenje.</t>
  </si>
  <si>
    <t>kpl</t>
  </si>
  <si>
    <t>UKUPNO - Krovne dvorišne terase</t>
  </si>
  <si>
    <t>Spregnuti podovi u stanovima</t>
  </si>
  <si>
    <t>Spregnute konstrukcije izvode se u sljedećim stanovima:
- 3. kat - pod istočne dvorišne prigradnje
- 2. kat - pod u istočnom stanu uz zid stubišta i u prostoriji prema uličnom pročelju</t>
  </si>
  <si>
    <t>II.1.</t>
  </si>
  <si>
    <t>Istočna prigradnja 3. kat</t>
  </si>
  <si>
    <t>II.1.1.</t>
  </si>
  <si>
    <t>Razgradnja unutarnjeg zida od pune opeke.</t>
  </si>
  <si>
    <t>Razgrađuje se pregradni zid između sobe i kuhinje, visine 3.5m. Zid je izveden u širini jedne opeke, obostrano žbukan, ukupne debljine 19cm.</t>
  </si>
  <si>
    <t>Prije uklanjanja zida, demontirati sve prekidače, utičnice kao i ostalu opremu.</t>
  </si>
  <si>
    <t>Stavka uključuje sve vertikalne i horizontalne transporte, utovar i odvoz otpadnog materijala na odlagalište.</t>
  </si>
  <si>
    <t>II.1.2.</t>
  </si>
  <si>
    <t>Pažljivo skidanje završnog sloja poda - parketa i keramike u prostorijama u kojima se izvode radovi.</t>
  </si>
  <si>
    <t>Rad izvoditi pažljivo ovisno o dogovoru s investitorom, i mogućoj naknadnoj ugradnji parketa.</t>
  </si>
  <si>
    <t>Keramika se odvozi na deponij.</t>
  </si>
  <si>
    <t>pod - parket</t>
  </si>
  <si>
    <t>pod - keramika</t>
  </si>
  <si>
    <t>II.1.3.</t>
  </si>
  <si>
    <t>Demontaža ostalih slojeva poda u prostorijama gdje se izvodi tlačna ploča.</t>
  </si>
  <si>
    <t>Uklanjanje slojeva poda do nosivih greda - daske na blazinicama, šuta do dasaka - gornje oplate drvenih greda.</t>
  </si>
  <si>
    <t>Daske, gornja oplata drvenih greda se zadržava i koristi kao oplata za tanku AB ploču. U stavku uključiti i eventualni popravak oštećene daščane oplate.</t>
  </si>
  <si>
    <t>II.1.4.</t>
  </si>
  <si>
    <t>Izvedba spregnute tanke ploče u podu istočnog aneksa u 3. katu.</t>
  </si>
  <si>
    <t>II.1.4.1.</t>
  </si>
  <si>
    <t>Izvedba spregnute AB tanke ploče.</t>
  </si>
  <si>
    <t xml:space="preserve">U cijenu uključiti podupiranje drvenih greda u polovini raspona za vrijeme izvođenja. Ako nije moguće podupiranje, izvesti pridržanje drvenih greda čeličnom obujmicom u polovici raspona i privremenim  (čeličnim) gredama u prostoru 5. kata. </t>
  </si>
  <si>
    <t>Debljina AB ploče je 6cm.</t>
  </si>
  <si>
    <t>beton C20/25</t>
  </si>
  <si>
    <t>II.1.4.2.</t>
  </si>
  <si>
    <t>Sprezanje drvenih greda s AB pločom.</t>
  </si>
  <si>
    <t xml:space="preserve">Sprezanje se izvodi čeličnim moždanicima (trnovima) promjera Ø20 mm (rebrasti čelik B500B), duljine 16 cm (od toga 10 cm u drvu). </t>
  </si>
  <si>
    <t>Moždanici se ugrađuju na razmacima 150mm na rubnim četvrtinama raspona i 300 mm u središnjem dijelu greda.</t>
  </si>
  <si>
    <t>Za ugradnju moždanika u drvu se buše rupe promjera Ø24 mm, koje se zapunjavaju epoksidnim ljepilom.</t>
  </si>
  <si>
    <t>sidrenje u gredama – Ø24 mm 0,10x6x21</t>
  </si>
  <si>
    <t>II.1.4.3.</t>
  </si>
  <si>
    <t>Armaturne mreže tanke AB ploče i sidrenje ploče u zidove.</t>
  </si>
  <si>
    <t>Ploče se armiraju mrežama Q-196 (Ø5mm/10cm).</t>
  </si>
  <si>
    <t>Po rubovima se ploče sidre u obodne zidove ukrižanim sidrima promjera Ø12 mm, duljine sidrenja 50 cm (tip 1). Za sidrenje se u zidovima buše rupe promjera Ø25 mm, koje se zapunjavaju injekcionom smjesom za sidrenje na bazi cementa. Na zidovima manje debljine (30cm), duljina sidrenja je 30cm, a duljina sidra 80cm. Za povezivanje sa unutarnjim zidovima manje debljine, sidrenje u duljini 20cm, uz sidra 70cm.</t>
  </si>
  <si>
    <t>Stavka uključuje bušenje i injektiranje rupa u zidovima te dobavu i ugradnju ukrižanih sidra.</t>
  </si>
  <si>
    <t>Tip 1 - l=2x1,0m, kom=10
l=2x0.8m, kom=5
l=2x0.7m, kom=5</t>
  </si>
  <si>
    <t>rupe u zidu za sidra Ø25 mm, 
L=0,5x2x10+0.3x2x5+0.2x2x5</t>
  </si>
  <si>
    <t>mreže Q-196, 2.5kom</t>
  </si>
  <si>
    <t>II.1.5.</t>
  </si>
  <si>
    <t>Izvedba slojeva poda na spregnutoj tankoj AB ploči.</t>
  </si>
  <si>
    <t>II.1.6.</t>
  </si>
  <si>
    <t>II.1.7.</t>
  </si>
  <si>
    <t>II.1.8.</t>
  </si>
  <si>
    <t>Stavka uključuje i sve potrebne vertikalne i horizontalne transporte po gradilištu kao i eventualno potrebnu skelu.</t>
  </si>
  <si>
    <t>Ugradnja prethodno demontiranih drvenih jednokrilnih vrata.</t>
  </si>
  <si>
    <t>Vrata ukupnih dimenzija 80 x 210 cm.</t>
  </si>
  <si>
    <t>Ugrađuju se u GK zid.</t>
  </si>
  <si>
    <t>U stavku treba uključiti i izradu i postavu svih potrebnih pokrivnih letvica, brtvi, kitanja, čišćenja za vrijeme i nakon radova, te  osigurati potpunu funkcionalnost i urednost.</t>
  </si>
  <si>
    <t>Izvedba zaštite podne obloge u prostorijama u kojima se izvode radovi.</t>
  </si>
  <si>
    <t>Zaštita se izvodi po cijeloj površini prostorija PVC folijom i postavom OSB ploča kao krute zaštite.</t>
  </si>
  <si>
    <t>PVC folija</t>
  </si>
  <si>
    <t>OSB ploče</t>
  </si>
  <si>
    <t>Stavka uključuje kontinuirano čišćenje prostora tijekom izvođenja radova kao i završno čišćenje prostora nakon izvedbe a prije primopredaje radova.</t>
  </si>
  <si>
    <t>II.2.</t>
  </si>
  <si>
    <t>Istočni stan u 2. katu</t>
  </si>
  <si>
    <t>II.2.1.</t>
  </si>
  <si>
    <t>II.2.2.</t>
  </si>
  <si>
    <t>II.2.3.</t>
  </si>
  <si>
    <t>II.2.4.</t>
  </si>
  <si>
    <t>Izvedba spregnute tanke ploče u podu 2. kata.</t>
  </si>
  <si>
    <t>II.2.4.1.</t>
  </si>
  <si>
    <t>II.2.4.2.</t>
  </si>
  <si>
    <t>sidrenje u gredama – Ø24 mm 0,10x(5x24+5x30)</t>
  </si>
  <si>
    <t>II.2.4.3.</t>
  </si>
  <si>
    <t>Tip 1 - l=2x1,0m, kom=13
l=2x0.8m, kom=6
l=2x0.7m, kom=13</t>
  </si>
  <si>
    <t>rupe u zidu za sidra Ø25 mm, 
L=0,5x2x13+0.3x2x6+0.2x2x13</t>
  </si>
  <si>
    <t>mreže Q-196, 4kom</t>
  </si>
  <si>
    <t>II.2.5.</t>
  </si>
  <si>
    <t>II.2.6.</t>
  </si>
  <si>
    <t>II.2.7.</t>
  </si>
  <si>
    <t>UKUPNO - Spregnuti podovi u stanovima</t>
  </si>
  <si>
    <t>Sanacija zidova i poda u potkrovlju</t>
  </si>
  <si>
    <t>Spregnutu tanku AB ploču u podu potkrovlja potrebno je sidriti u novoizvedene horizontalne serklaže u obodnim zidovima. Prvo je zbog toga potrebno demontirati sjeverni nadozid u potkrovlju, kao i zapadni zabat. Zbog uklanjanja sjevernog nadozida, prije toga potrebno je na tom dijelu izvesti privremeno podupiranje krovne konstrukcije, i drvene grede u zadnjem katu uz sjeverni zid.</t>
  </si>
  <si>
    <t>Prije početka razgradnje sjevernog zida, preporuča se što veće olakšanje konstrukcije, uklanjanjem slojeva u podu potkrovlja i pokrova.</t>
  </si>
  <si>
    <t>III.1.</t>
  </si>
  <si>
    <t>Odvoz zaostale šute i ostalog materijala u potkrovlju na odlagalište.</t>
  </si>
  <si>
    <t xml:space="preserve">procjena </t>
  </si>
  <si>
    <t>Demontaža slojeva poda u potkrovlju na cijeloj površini.</t>
  </si>
  <si>
    <t>III.3.</t>
  </si>
  <si>
    <t>Privremeno podupiranje drvenih stropnih greda.</t>
  </si>
  <si>
    <t>Podupiranje kraja drvenih greda, na cijeloj duljini uz sjeverno pročelje u prostoru 3. kata.</t>
  </si>
  <si>
    <t>Podupiranje izvesti čeličnim podupiračima, na svakih max 2.0m razmaka. U podu i stropu postaviti drvenu gredu presjeka 10/10cm.</t>
  </si>
  <si>
    <t>Obračun po m' podupiranja.</t>
  </si>
  <si>
    <t xml:space="preserve">privremeno podupiranje </t>
  </si>
  <si>
    <t>III.4.</t>
  </si>
  <si>
    <t>Privremeno pridržanje krovne konstrukcije na sjevernom kraju.</t>
  </si>
  <si>
    <t>Prije demontiranja sjevernog nadozida potkrovlja, unutar kojeg se nalazi stup i kosnici, i na vrhu kojeg je drvena nazidnica, potrebno je izvesti privremeno pridržanje krovne konstrukcije.</t>
  </si>
  <si>
    <t>Podupiranje ugradnjom drvene grede uz nazidnicu, i oslanjanje u razini poda potkrovlja - na liniji koja je dodatno pridržana u 3. katu.</t>
  </si>
  <si>
    <t>Obavezno osigurati i ležaj veznih greda na sjevernom kraju.</t>
  </si>
  <si>
    <t>Pažljivo uklanjanje sjevernog nadozida potkrovlja, do razine poda potkrovlja, do gornje oplate drvenog grednika.</t>
  </si>
  <si>
    <t>Zid od pune opeke debljine 40cm visine 95cm, na vrhu kojeg je vijenac širine 100cm i visine 32.5cm.</t>
  </si>
  <si>
    <t>Svu zdravu demontiranu opeku sačuvati za ponovno zidanje. Pretpostavlja se da će se sačuvati količina dovoljna za zidanje donjeg dijela zida visine 95cm, dok se ostatak odvozi na odlagalište.</t>
  </si>
  <si>
    <t>Stavka uključuje sve vertikalne i horizontalne transporte, utovar i odvoz na odlagalište šute uključivo sve takse.</t>
  </si>
  <si>
    <t>Uključen sav rad.</t>
  </si>
  <si>
    <t>uklanjanje zida</t>
  </si>
  <si>
    <t>(0.4x0.95+1.0x0.325)x22.3m=15.7</t>
  </si>
  <si>
    <t>odvoz šute</t>
  </si>
  <si>
    <t>1.0x0.325x22.3m=7.2</t>
  </si>
  <si>
    <t>čišćenje i deponiranje opeke zadovoljavajuće kvalitete, 0.4x0.95x22.3m=8.5</t>
  </si>
  <si>
    <t>III.6.</t>
  </si>
  <si>
    <t>Pažljivo uklanjanje zapadnog zabatnog zida u potkrovlju, do gornje oplate drvenog grednika.</t>
  </si>
  <si>
    <t>Zid od pune opeke  debljine 20 cm.</t>
  </si>
  <si>
    <t>Pretpostavlja se da je sva opeka lošije kvalitete i da ju je potrebno odvesti na deponij.</t>
  </si>
  <si>
    <t>(26.8+8.0+4.7)x0.2=7.9</t>
  </si>
  <si>
    <t>III.7.</t>
  </si>
  <si>
    <t>Izvedba horizontalnog serklaža na vrhu obodnih zidova u razini poda potkrovlja.</t>
  </si>
  <si>
    <t>Horizontalni serklaž presjeka 25/25cm.</t>
  </si>
  <si>
    <t>Serklaž se izvodi na sjevernom zidu, na vrhu demontiranog zida. Na vrhu zabatnog zapadnog zida, i na vrhu dvorišnog južnog zida.</t>
  </si>
  <si>
    <t>Za povezivanje serklaža s postojećim zidom, prvo ugraditi vertikalna sidra promjera ∅12mm. Sidro 'L' oblika duljine 60+15=75cm.</t>
  </si>
  <si>
    <t xml:space="preserve">Sidrenje u rupe ∅20mm duljine 50cm, koje se zapunjavaju injekcionom smjesom za sidrenje na bazi cementa. Razmak sidra 50cm.  </t>
  </si>
  <si>
    <t>Za povezidanje s novom spregnutom tlačnom pločom, ugraditi horizontalne šipke promjera ∅12mm. Šipke 'L' oblika duljine 60+15=75cm (50 cm u tločnoj ploči. Međusobni razmak šipki 50cm.</t>
  </si>
  <si>
    <t>Serklaž armirati uzdužno s 4∅12mm, uz vilice ∅8mm/20cm, kvalitete B500.</t>
  </si>
  <si>
    <t>Ugraditi i armaturu za nastavak vertikalnih serklaža.</t>
  </si>
  <si>
    <t>(22.4+9.9+2.9+4.3+5.6+9.3)x0.25x0.25</t>
  </si>
  <si>
    <t>oplata</t>
  </si>
  <si>
    <r>
      <t>m</t>
    </r>
    <r>
      <rPr>
        <vertAlign val="superscript"/>
        <sz val="12"/>
        <rFont val="Calibri"/>
        <family val="2"/>
        <charset val="238"/>
      </rPr>
      <t>2</t>
    </r>
  </si>
  <si>
    <t>armatura ∅12mm; ∅8mm</t>
  </si>
  <si>
    <t>bušenje rupa ∅20mm duljine 50cm, s injektiranjem - za povezivanje serklaža s postojećim zidom</t>
  </si>
  <si>
    <t>l=0.5x112kom</t>
  </si>
  <si>
    <t>III.8.</t>
  </si>
  <si>
    <t>Stavka uključuje nabavu materijala i zidanje zida punom opekom u zidarskom mortu.</t>
  </si>
  <si>
    <t>Ostaviti prostor za izvedbu vertikalnih serklaža.</t>
  </si>
  <si>
    <t>Uključen sav materijal i rad, i eventualna pomoćna skela.</t>
  </si>
  <si>
    <t>III.9.</t>
  </si>
  <si>
    <t>Zidanje do visine 95cm, prepust opeke za vijenac, u svemu prema postojećem.</t>
  </si>
  <si>
    <t>Stavka uključuje zidanje zida punom opekom u zidarskom mortu.</t>
  </si>
  <si>
    <t>Uključen sav materijal i rad.</t>
  </si>
  <si>
    <t>III.10.</t>
  </si>
  <si>
    <t>Nabava i ugradnja predgotovljenog betonskog olakšanog vijenca.</t>
  </si>
  <si>
    <t>Na unutarnjoj strani betonskog elementa izvodi se horizontalni serklaž, obračunat u zasebnoj stavci. Iz predgotovljenog elementa ostaviti armaturu za povezivanje s ovom serklažem.</t>
  </si>
  <si>
    <t>III.11.</t>
  </si>
  <si>
    <t>Izvedba horizontalnog i vertikalnih serklaža na sjevernom nadozidu potkrovlja.</t>
  </si>
  <si>
    <t>Horizontalni serklaž presjeka 32.5/25cm, vertikalni 25/25cm.</t>
  </si>
  <si>
    <t>Horizontalni serklaž na vrhu zida u razini predgotovljenog šupljeg vijenca, na kojem se oslanja nazidnica krovišta.</t>
  </si>
  <si>
    <t>III.12.</t>
  </si>
  <si>
    <t>III.13.</t>
  </si>
  <si>
    <t>III.14.</t>
  </si>
  <si>
    <t>Izvedba serklaža na atikama na sjevernom nadozidu.</t>
  </si>
  <si>
    <t>Vertikalne serklaže na vrhu povezati betonskom horizontalom visine 10cm, s uzdužnim šipkama 2∅12mm.</t>
  </si>
  <si>
    <t>Serklaži u zapadnom zabatnom zidu.</t>
  </si>
  <si>
    <t>Serklaže armirati uzdužno s 4∅12mm, uz vilice ∅8mm/20cm, kvalitete B500.</t>
  </si>
  <si>
    <t>armatura</t>
  </si>
  <si>
    <t>Paziti na spojeve stropa i zidova, da se ne oštete zidovi, kao i podgled susjedne prostorije.</t>
  </si>
  <si>
    <t>Uključuje transport, utovar i odvoz svog materijala na deponij. Stavka uključuje plaćanje takse gradske deponije.</t>
  </si>
  <si>
    <t>Uključuje sav rad i potrebnu radnu skelu.</t>
  </si>
  <si>
    <t>Nabava i ugradnja sloja dasaka debljine 2.4cm.</t>
  </si>
  <si>
    <t>Daske kvalitete C24 (četinari II klase), zaštićene antiinsekticidnim i antifungicidnim premazima.</t>
  </si>
  <si>
    <t>Daske pričvrstiti vijcima za drvo za stropne drvene grede.</t>
  </si>
  <si>
    <t>Za pridržanje zida u razini stropa kata, između zadnje dvije stropne drvene grede ugrađuju se čelični limovi, koji formiraju stabilnu rešetku u horizontalnom smjeru, te se čvorovi rešetke povezuju s južnim zabatnim zidom.</t>
  </si>
  <si>
    <t>Čelični limovi postavljaju se s donje strane stropnih greda 20/26cm. Limovi su poprečnog presjeka 35x12mm (S235), na krajevima spajani vijcima tipa Würth Assy, 5∅6mm, l=20cm, ili sličnim proizvodom minimalno istih karakteristika. Rubnu drvenu stropnu gredu povezati sa zidom čeličnim limovima duljine 50cm sidrenim u zid na duljini 25cm. Sidrenje u prethodno izbušenu rupu promjera ∅36mm, uz injektiranje smjese na bazi cementa.</t>
  </si>
  <si>
    <t>U stavku uračunati nabavu i ugradnju svog materijala, i potrebnu radnu skelu u prostoru kata.</t>
  </si>
  <si>
    <t>Obračun po kg lima, kom vijaka i m' bušenja rupa s injektiranjem.</t>
  </si>
  <si>
    <t>lim presjeka 35x12mm (3.3kg/m') S235</t>
  </si>
  <si>
    <t>l=1.5mx20kom+0.5mx10kom=35.0 m</t>
  </si>
  <si>
    <t>bušenje Ø36 mm s injektiranjem rupe</t>
  </si>
  <si>
    <t>l=0.25mx10kom=2.5 m</t>
  </si>
  <si>
    <t>vijci Würth Assy</t>
  </si>
  <si>
    <t>∅6mm, l=20cm, ili sličan proizvod</t>
  </si>
  <si>
    <t>Dodatno povezivanje krajeva drvenih greda i zidova.</t>
  </si>
  <si>
    <t>S donje strane ugraditi čelični lim presjeka 35x12mm. Lim se ugrađuje s donje strane drvene grede, i sidri se u zid pod kutem od 45°.</t>
  </si>
  <si>
    <t>Na drvenu gredu lim spojiti s vijcima tipa Würth Assy, 5∅6mm, l=20cm, ili sličnim proizvodom minimalno istih karakteristika. Sidrenje u duljini 50cm u prethodno izbušenu rupu promjera ∅36mm, uz injektiranje smjese na bazi cementa.</t>
  </si>
  <si>
    <t>Stavka uključuje dobavu i ugradnju alkalo-otporne mreže od staklenih vlakana, tipa Mapei G 220 ili jednakovrijedan proizvod, uključivo sav pomoćni materijal (mort, ljepilo) sve prema uputama proizvođača.</t>
  </si>
  <si>
    <t>Mreža se postavlja u širini 100cm, s preklopima prema uputama proizvođača.</t>
  </si>
  <si>
    <t>staklene mreže</t>
  </si>
  <si>
    <t>uklanjanje žbuke</t>
  </si>
  <si>
    <t>Ojačanje pukotine čeličnim ukrižanim sidrima  promjera Ø12 mm (B500) i injektiranjem pukotine.</t>
  </si>
  <si>
    <t>Prije ugradnje staklenih mreža injektirati pukotinu i ugraditi štapna sidra.</t>
  </si>
  <si>
    <t>Prije ugradnje sidara, potrebno je na očišćenu površinu od žbuke  ispuhati i navlažiti te zatvoriti produžnim mortom. Injektirati pukotinu pregotovoljenom cementnom smjesom za injektiranje pukotina.</t>
  </si>
  <si>
    <t>Stavka uključuje injektiranje pukotine,  bušenje rupa za sidrenje, pripremu i ugradnju sidara i injektiranje rupe.</t>
  </si>
  <si>
    <t>Uključen sav materijal i eventualna pomoćna skela.</t>
  </si>
  <si>
    <t>Obračun po m' pukotine, kg sidra, m' bušenja s injektiranjem.</t>
  </si>
  <si>
    <t>injektiranje pukotine</t>
  </si>
  <si>
    <t>bušenje rupe Ø25 mm s injektiranjem</t>
  </si>
  <si>
    <t>Uključen sav rad i materijal, sve potrebne skele i pribor.</t>
  </si>
  <si>
    <t>l=1.0mx20kom=20.0 m</t>
  </si>
  <si>
    <t>l=0.5mx20kom=10.0 m</t>
  </si>
  <si>
    <t>Sva krovna limarija obrađena je u poglavlju B Sanacija krova.</t>
  </si>
  <si>
    <t>Dobava i izvedba slojeva hidroizolacije ravnog   krova PVC hidroizolacijskom trakom za zavarivanje. U cijeni su uračunati svi završni spojevi. Sve izvesti prema uputi proizvođača. U cijenu uključen kompletan rad materijal i pribor.</t>
  </si>
  <si>
    <t>Razne manje prodore kroz izolaciju obraditi adekvatnim materijalima do potpune vodotijesnosti što ulazi u jed. cijenu stavke (inst. vertikale i sl. promjera do 10 cm).</t>
  </si>
  <si>
    <t>Kod izvođenja radova treba se pridržavati smjernica od strane proizvođača o primjeni propisanih materijala te izraditi nacrte plana polaganja i fiksiranja izolacije.</t>
  </si>
  <si>
    <t xml:space="preserve">Kvaliteta izvedene hidroizolacije krova dokazuje se ispitivanjem vodenom probom u trajanju 24 sata što ulazi u jedinične cijene a predaje upisom u građevinski dnevnik. </t>
  </si>
  <si>
    <t>Dobava, doprema i postavljanje čepaste folije od polietilena visoke gustoće (HDPE) na ravni krov, iznad hidroizolacije a kao podlogu kamenim oblutcima. Postavljanje izvršiti sa preklopom, cjelokupnu montažu izvršiti prema uputama proizvođača. Obračun po m2 postavljene čepaste folije, sa svim potrebnim materijalom i radom.</t>
  </si>
  <si>
    <t>I.12.</t>
  </si>
  <si>
    <t>Pri izvođenju radova zaštititi interijer od oštećenja i prašine te radove izvoditi maksimalno pažljivo.</t>
  </si>
  <si>
    <t>Prije uklanjanja zida, demontirati sve prekidače, utičnice kao i ostalu opremu. Stavka uključuje i ponovo vraćanje tih elemenata na originalne pozicije i u potpunu funkcionalnost, nakon izvođenja radova.</t>
  </si>
  <si>
    <t>Uključiti demontažu postojećih vrata i njihovo deponiranje za ponovnu ugradnju te ponovnu ugradnju.</t>
  </si>
  <si>
    <t>II.1.5.1.</t>
  </si>
  <si>
    <t>II.1.5.2.</t>
  </si>
  <si>
    <t>Dobava, rezanje i pripasivanje dvoslojnog suhog estriha iz gipsanih podnih ploča, nazivne debljine 25 mm (2x12,5 mm), lijepljene s ljepilom. Ploče se polažu na sloj toplinske izolacije (kaširane ploče mineralne vune ≥100 kPa debljine 2 cm), prilikom ugradnje međusobno se lijepe po čitavoj površini i dodatno međusobno pričvršćuju čeličnim klamicama. U cijenu uključiti zapunjenje spojeva ploča.
U cijenu uključena dobava materijala (suhi estrih F145, MW, svi potrebni premazi), izvedba i upotreba svih alata i uređaja, te završno čišćenje postavljene podloge prema preporuci proizvođača estriha. Obračun po m².</t>
  </si>
  <si>
    <t>* potkonstrukcija od poc. profila CW</t>
  </si>
  <si>
    <t>Obračun po m2 zida izvedenog do pune gotovosti.</t>
  </si>
  <si>
    <t>na razmaku cca 42 i 62 cm   10,0 cm</t>
  </si>
  <si>
    <t>* vodoodbojne GKBI ploče         2x 1,25 cm</t>
  </si>
  <si>
    <t>* standardne GKB ploče     2x1,25 cm</t>
  </si>
  <si>
    <t>* ispuna kamenom vunom (30  kg/m3)  10,0 cm</t>
  </si>
  <si>
    <t>Izvode se cijelom visinom prostora, pričvršćenje u zidove od opeke. Zidovi se izvode oblogom od običnih ploča sa strane djevojačke sobe te od vodoobojnih ploča u kuhinji, gdje se zadnji sloj izvodi sa VVO pločama (zelene).</t>
  </si>
  <si>
    <t>Visina zida do 4,0 m.</t>
  </si>
  <si>
    <t>Razgrađuje se pregradni zid u dvorišnom dijelu, između sobe i WC-a, visine cca 3.7m. Zid je izveden u širini jedne opeke na kant, obostrano žbukan, ukupne debljine 15cm.</t>
  </si>
  <si>
    <t>II.2.5.1.</t>
  </si>
  <si>
    <t>II.2.5.2.</t>
  </si>
  <si>
    <t>Izvode se cijelom visinom prostora, pričvršćenje u zidove od opeke. Zidovi se izvode oblogom od običnih ploča sa strane sobe te od vodoobojnih ploča u kupaonici, gdje se zadnji sloj izvodi sa VVO pločama (zelene).</t>
  </si>
  <si>
    <t>HRVOJE PODNAR, dipl.ing.građ.</t>
  </si>
  <si>
    <t>Izrada vučenih profilacija i dekorativnih elemenata zone krovnog vijenca obrađena je u Zidarskim radovima i Restauratorskim radovima poglavlja A Ulično pročelje.</t>
  </si>
  <si>
    <t>Žbukanje ravnih ploha, izrada vučenih profilacija i dekorativnih elemenata zone ukrasne atike obrađena je u Zidarskim radovima i Restauratorskim radovima poglavlja A Ulično pročelje.</t>
  </si>
  <si>
    <t>NOSIVA KONSTRUKCIJA</t>
  </si>
  <si>
    <t>KROVNE DVORIŠNE TERASE</t>
  </si>
  <si>
    <t>SPREGNUTI PODOVI U STANOVIMA</t>
  </si>
  <si>
    <t>SANACIJA ZIDOVA I PODA U POTKROVLJU</t>
  </si>
  <si>
    <t>SVEUKUPNA REKAPITULACIJA SANACIJE I OBNOVE ZGRADE U ILICI 73:</t>
  </si>
  <si>
    <t>Na dijelu podesta, nosiva je konstrukcija tri plitka bačvasta svoda oslonjena na čelične 'I' profile, površine 5.0m2. Na tom dijelu ukloniti sve slojeve do gornje plohe zidanog svoda od pune opeke.</t>
  </si>
  <si>
    <t>Zidanje zapadnog zabatnog zida i zida svjetlarnika u potkrovlju, punom opekom NF debljine 25cm.</t>
  </si>
  <si>
    <t>Zidanje sjevernog nadozida punom prethodno demontiranom opekom. Debljina zida 45cm.</t>
  </si>
  <si>
    <t>Stavka uključuje izvedbu oplate, ugradnju armature i dobavu i ugradnju betona, te povezivanje serklaža sa prvim parom rogova uz zid.</t>
  </si>
  <si>
    <t>Vertikalni horizontalni i kosi serklaži poprečnog presjeka 25/25cm.</t>
  </si>
  <si>
    <t xml:space="preserve">Povezivanje kosih serklaža na vrhu zabata i prvog para rogova izvesti na 10 mjesta, označena u nacrtima. </t>
  </si>
  <si>
    <t xml:space="preserve">Prije betoniranja kroz drveni element (rog ili podrožnica) ugradi se navojna šipka promjera 8 mm. Šipka se upusti u AB serklaž i savije u duljini 20 cm. Nakon očvršćavanja betona u koji je ubetonirana šipka ona se dodatno pritegne preko obostranih matica na drveni element. </t>
  </si>
  <si>
    <t>III.15.</t>
  </si>
  <si>
    <t>III.16.</t>
  </si>
  <si>
    <t>Prezidavanje jednog polja 'pruskog svoda' zadnjeg podesta stubišta (dio poda potkrovlja).</t>
  </si>
  <si>
    <t>Oštećeni svod podesta na koji je u potresu pao dimnjak prezidati.</t>
  </si>
  <si>
    <t>Prezidavanje svoda od pune opeke u zidarskom mortu.</t>
  </si>
  <si>
    <t>U stavku uključiti izradu oblučila prema postojećoj geometriji.</t>
  </si>
  <si>
    <t>Svod je plitka bačva debljine 15cm oslonjena na čelične IPN nosače. Podest se sastoji od tri svodna polja. Potrebno je prezidati krajnje istočno polje.</t>
  </si>
  <si>
    <t>prezidavanje svoda</t>
  </si>
  <si>
    <t>III.17.</t>
  </si>
  <si>
    <t>Izvedba spregnute tanke ploče u podu potkrovlja.</t>
  </si>
  <si>
    <t>III.17.1.</t>
  </si>
  <si>
    <t>U cijenu uključiti podupiranje drvenih greda u polovini raspona za vrijeme izvođenja. Ako nije moguće podupiranje, izvesti pridržanje drvenih greda čeličnom obujmicom u polovici raspona i privremenim  (čeličnim) gredama.</t>
  </si>
  <si>
    <t>Debljina AB ploče je 8cm.</t>
  </si>
  <si>
    <t xml:space="preserve">podupiranje </t>
  </si>
  <si>
    <t>III.17.2.</t>
  </si>
  <si>
    <t>III.17.3.</t>
  </si>
  <si>
    <t>Sprezanje drvenih greda poda potkrovlja s AB pločom.</t>
  </si>
  <si>
    <t xml:space="preserve">Sprezanje se izvodi čeličnim moždanicima (trnovima) promjera Ø20 mm (rebrasti čelik B500B), duljine 18 cm (od toga 10 cm u drvu). </t>
  </si>
  <si>
    <t>sidrenje u gredama – Ø24 mm 0,10x1726kom</t>
  </si>
  <si>
    <t>Za povezivanje sa središnjim uzdužnim zidom, sidra Ø12 mm se postavljaju u polovici zida. Na mjestu preklopa horizontalnih sidra u ploči, postavljaju se u vertikalnoj ravnini (u zidu) dva sidra također duljine 50cm, svako pod kutem 45° od horizontale. Na mjestu presjeka sva sidra se međusobno spoje točkastim zavarom. Sidra Tip 3.</t>
  </si>
  <si>
    <t>Po rubovima se ploče sidre u prethodno izveden AB serklaž, iz kojeg su postavljena sidra za povezivanje (obračunato u stavci serklaža). Na istočnom kraju i zidovima stubišta povezivanje čeličnim ukrižanim sidrima promjera Ø12 mm, duljine sidrenja 30 i 50 cm (tip 1). Za sidrenje se u zidovima buše rupe promjera Ø25 mm, koje se zapunjavaju injekcionom smjesom za sidrenje na bazi cementa.</t>
  </si>
  <si>
    <t>Tip 1 - l=2x1,0m, kom=4
l=2x0.8m, kom=20</t>
  </si>
  <si>
    <t>rupe u zidu za sidra Ø25 mm, 
L=0,5x2x4+0.3x2x20</t>
  </si>
  <si>
    <t>mreže Q-196, 29kom</t>
  </si>
  <si>
    <t>UKUPNO - Sanacija zidova i podova u potkrovlju</t>
  </si>
  <si>
    <t>Povezivanje zidova u razini stropne konstrukcije</t>
  </si>
  <si>
    <t>IV.1.</t>
  </si>
  <si>
    <t>zapadni stan 2. kat</t>
  </si>
  <si>
    <t>zapadni stan 1. kat</t>
  </si>
  <si>
    <t>istočni stan 2. kat</t>
  </si>
  <si>
    <t>IV.2.</t>
  </si>
  <si>
    <t>IV.3.</t>
  </si>
  <si>
    <t>Uklanjanje slojeva  podgleda od stare žbuke na trstici.</t>
  </si>
  <si>
    <t>Paziti na spojeve stropa i zidova, da se ne oštete zidovi, kao i podgled susjednih prostorije.</t>
  </si>
  <si>
    <t>IV.4.</t>
  </si>
  <si>
    <t>Na postojeći sloj dasaka s donje strane ugraditi dodatni sloj dasaka kod kutem od 45°.</t>
  </si>
  <si>
    <t>Pridržanje vrha zabatnog (bočnog) zida u razini stropa.</t>
  </si>
  <si>
    <t>zapadni stan 2. kat - zapadni zabat</t>
  </si>
  <si>
    <t>zapadni stan 1. kat - zapadni zabat</t>
  </si>
  <si>
    <t>istočni stan 1. kat - uz stubište i pregradni zid prema susjedu</t>
  </si>
  <si>
    <t>l=1.5mx10kom+0.5mx5kom=17.5 m</t>
  </si>
  <si>
    <t>l=0.25mx5kom=1.25 m</t>
  </si>
  <si>
    <t>l=1.5mx18kom+0.5mx9kom=31.5 m</t>
  </si>
  <si>
    <t>l=0.25mx9kom=2.25 m</t>
  </si>
  <si>
    <t>IV.5.</t>
  </si>
  <si>
    <t>IV.6.</t>
  </si>
  <si>
    <t>U stavku uračunati nabavu i ugradnju svog materijala, i potrebnu radnu skelu.</t>
  </si>
  <si>
    <t>l=1.0mx14kom=14.0 m</t>
  </si>
  <si>
    <t>l=0.5mx14kom=7.0 m</t>
  </si>
  <si>
    <t>∅6mm, l=20cm, ili sličan proizvod 5komx14</t>
  </si>
  <si>
    <t xml:space="preserve">istočni stan 1. kat </t>
  </si>
  <si>
    <t>∅6mm, l=20cm, ili sličan proizvod 5komx20</t>
  </si>
  <si>
    <t>IV.7.</t>
  </si>
  <si>
    <t>Dodatno povezivanje drvenog podgleda s pregradnim zidom.</t>
  </si>
  <si>
    <t>S donje strane ugraditi čelični lim presjeka 35x12mm. Lim se ugrađuje s donje strane drvene grede, tj. na sloj dasaka, i sidri se u zid pod kutem od 45°.</t>
  </si>
  <si>
    <t>Na drvenu gredu lim spojiti s vijcima tipa Würth Assy, 3∅6mm, l=20cm, ili sličnim proizvodom minimalno istih karakteristika. Lim ukupne duljine 50cm, sidrenje u pregradni zid u duljini 15cm u prethodno izbušenu rupu promjera ∅36mm, uz injektiranje smjese na bazi cementa.</t>
  </si>
  <si>
    <t>l=0.5mx5kom=2.5 m</t>
  </si>
  <si>
    <t>l=0.15mx5kom=0.75 m</t>
  </si>
  <si>
    <t>∅6mm, l=20cm, ili sličan proizvod 3komx5</t>
  </si>
  <si>
    <t>l=0.5mx10kom=5.0 m</t>
  </si>
  <si>
    <t>l=0.15mx10kom=1.5 m</t>
  </si>
  <si>
    <t>∅6mm, l=20cm, ili sličan proizvod 3komx10</t>
  </si>
  <si>
    <t>IV.8.</t>
  </si>
  <si>
    <t>Izvedba spuštenog stropa od GK obloga u sloju debljine 12.5mm, na podkonstrukciji.</t>
  </si>
  <si>
    <t>UKUPNO - Povezivanje zidova u razini stropne konstrukcije</t>
  </si>
  <si>
    <t>V.1.</t>
  </si>
  <si>
    <t xml:space="preserve">Ostala ojačanja </t>
  </si>
  <si>
    <t>Sanacija ležaja rubne čelične grede balkona istočnog dvorišnog aneksa. Čelična greda u stropu 2. kata.</t>
  </si>
  <si>
    <t>Čelična greda je privremeno pridržana, i prilikom izvođenja pregledati postojeće podupirače, i eventualno ih dopuniti.</t>
  </si>
  <si>
    <t>Betonski ležaj dimenzije 25x25x25cm, C25/30. Betonski blok dodatno sidriti u oba zida horizontalnim šipkama Ø12 mm. Duljina sidrenja 50cm. Svako sidro 'L' oblika l=15x65=80cm.</t>
  </si>
  <si>
    <t>Južni ležaj čeličnog 'I' profila je na uglu susjednog objekta. Potrebno je lokalno sanirati ležaj. Izvesti betonski blok minimalno armiran, na koji će se osloniti greda.</t>
  </si>
  <si>
    <t>Uključen sav rad, materijal i eventualna pomoćna skela.</t>
  </si>
  <si>
    <t>Za sidrenje se buše rupe promjera Ø20 mm. Štapna sidra se ugrađuju sa distancerima zbog osiguranja središnjeg položaja u rupi da ih smjesa za injektiranje obuhvati u potpunosti. Injekciona smjesa je na bazi cementa.</t>
  </si>
  <si>
    <t>Za izvođenje betonskog bloka, potrebno je izvesti zasjek u zidu. Također je potrebno ukloniti oštećene komade opeke, i dozidati oštećeni ugao. Nakon što se izvede betonski blok, preostali prostor uredno zazidati punom opekom do lica zida.</t>
  </si>
  <si>
    <t>V.2.</t>
  </si>
  <si>
    <t>Sanacija kamenih stuba zadnjeg kraka.</t>
  </si>
  <si>
    <t xml:space="preserve">Svaku oštećenu kamenu stubu potrebno je pažljivo demontirati da se dodatno ne ošteti. </t>
  </si>
  <si>
    <t xml:space="preserve">Na zadnjem kraku oštećene su zadnje četiri stube. </t>
  </si>
  <si>
    <t>Za demontiranje stuba, prvo je potrebno ukloniti maniji dio zida debljine 15cm, koji se oslanja na vanjski rub stube. Također i privremeno poduprijeti kratke stropne grede oslonjene na taj zid.</t>
  </si>
  <si>
    <t>Obračun po kompletu za svaku pojedinu stubu i pripremu - podupiranje, uklanjanje i vraćanje zida.</t>
  </si>
  <si>
    <t>Na mjestu puknute stube ugraditi dva trna od nehrđajućeg INOX čelika promjera ∅6mm, duljine 30cm, i sve zalijepiti odgovarajućim ljepilom za kamen.</t>
  </si>
  <si>
    <t>Nakon sanacije stube ugraditi na istim pozicijama, i dozidati prethodno uklonjeni dio zida.</t>
  </si>
  <si>
    <t>sanacija kamene stube (demontaža, ugradnja trnova od INOX-a, ugradnja)</t>
  </si>
  <si>
    <t>prepremni radovi (podupiranje stropa, uklanjanje manjeg dijela zida i naknadno zidanje</t>
  </si>
  <si>
    <t>V.3.</t>
  </si>
  <si>
    <t>Ugradnja mreža od staklenih vlakana.</t>
  </si>
  <si>
    <t>Stavka uključuje dobavu i ugradnju alkalo-otporne mreže od staklenih vlakana, tipa Mapegrid G 220 ili jednakovrijedan proizvod, uključivo sav pomoćni materijal, sve prema uputama proizvođača.</t>
  </si>
  <si>
    <t>U razini poda potkrovlja (strop 3. kata) ugraditi mrežu u visini 100cm. Mrežu ugraditi na zapadni zabatni zid, kao i u nastavku na zidove svjetlarnika. Donju polovicu ugraditi na stari zid, a gornju preko novog horizontalnog serklaža i početka novog dijela zida od opeke.</t>
  </si>
  <si>
    <t xml:space="preserve">U razini stropa 2. kata također ugraditi mrežu na isti način, preko zabata i u svjetlarniku. </t>
  </si>
  <si>
    <t>Razina stropa 1. kata nije dostupna na zapadnom zabatu zbog susjednog objekta, i u ovoj razini postaviti mrežu samo u svjetlarniku.</t>
  </si>
  <si>
    <t>Na unutarnjim uglovima svjetlarnika, mreže sidriti staklenom užadi tipa Mapei Mapewrap G Fiocco ili jednakovrijedan proizvod, uključivo sav pomoćni materijal, sve prema uputama proizvođača.</t>
  </si>
  <si>
    <t>staklene mreže G220 (ili sličan proizvod)</t>
  </si>
  <si>
    <t>Za sidrenje se koristi staklena užad promjera 10 mm. Na kraju svake mreže tri užeta po visini. Ukupna duljina jednog sidrenog užeta je 50 cm, od čega se 25 cm ugrađuje u zid a 25 cm raspliće preko mreže, sve prema uputama proizvođača. Rupa u zidu za ugradnju promjera Ø16 mm.</t>
  </si>
  <si>
    <t>U stavku uključena priprema podloge za ugradnju. Svi dijelovi sustava ojačanja (mreža, uže, mort, epoksidno ljepilo, sidrena smjesa) moraju biti od istog proizvođača.</t>
  </si>
  <si>
    <t>bušenje rupa i injektiranje 
Ø16 mm, l=25cm x 12kom</t>
  </si>
  <si>
    <t>sidrenje - stakleno uže Ø10 mm (G Fiocco ili sličan proizvod) l=50cm x 12kom</t>
  </si>
  <si>
    <t>Sanacija ležaja rubne čelične grede balkona istočnog dvorišnog aneksa. Čelična greda u stropu 1. kata.</t>
  </si>
  <si>
    <t>Ležaj čelične grede stropa 1. kata nije oštećen kao ležaj iznad u stropu 2. kata (prethodna stavka), ali su vidljive pukotine, tj odvajanje žbuke.</t>
  </si>
  <si>
    <t>Na ovom dijelu ukloniti oštećenu žbuku i u dogovoru s nadzornim inženjerom odlučiti o ojačanju ležaja.</t>
  </si>
  <si>
    <t>Predviđa se ojačanje ležaja izvođenjem betonskog bloka, u svemu isto kao u prethodnoj stavci (V.1.)</t>
  </si>
  <si>
    <t>V.4.</t>
  </si>
  <si>
    <t>V.5.</t>
  </si>
  <si>
    <t>Pukotina je vidljiva većim dijelom u sjevernoj prostoriji na 2. katu.</t>
  </si>
  <si>
    <t>V.5.1.</t>
  </si>
  <si>
    <t>Duljina sidra je 2 x 35cm. Sidra se ugrađuju pod kutem 45° u odnosu na lice zida na način da se sijeku u polovici debljine. Za sidrenje se buše rupe promjera Ø20 mm. Rupe u zidu izvesti u dubinu do 5 cm od nasuprotnog lica zida. Štapna sidra se ugrađuju sa distancerima zbog osiguranja središnjeg položaja u rupi da ih smjesa za injektiranje obuhvati u potpunosti. Injekciona smjesa je na bazi cementa.</t>
  </si>
  <si>
    <t>sidra Ø12 mm, 0.35x2x10=7m'</t>
  </si>
  <si>
    <t>V.5.2.</t>
  </si>
  <si>
    <t>Ojačanje pukotine ugradnjom mreže od staklenih vlakana.</t>
  </si>
  <si>
    <t>Stavka uključuje uklanjanje žbuke u širini cca 105cm oko pukotine, i pripremu podloge za ugradnju staklenih mreža. Na unutarnjem licu u prostoru 2. kata</t>
  </si>
  <si>
    <t>Dodatno ojačanje zapadnog zabatnog zida staklenim mrežama na vanjskom licu u razini stropova i na krajevima.</t>
  </si>
  <si>
    <t>Na krajevima zapadnog zabata ugraditi vertikalne mreže širine 1.0m po cijeloj visini.</t>
  </si>
  <si>
    <t>V.6.</t>
  </si>
  <si>
    <t>V.6.1.</t>
  </si>
  <si>
    <t>U svemu kao stavka V.5.1.</t>
  </si>
  <si>
    <t>sidra Ø12 mm, 0.35x2x7=7m'</t>
  </si>
  <si>
    <t>Ojačanje pukotine ugradnjom mreže od staklenih vlakana (G220).</t>
  </si>
  <si>
    <t>Način ugradnja u svemu kao stavka V.5.2.</t>
  </si>
  <si>
    <t>Mreže se ugrađuju na unutarnjem licu u zoni 3. kata, te na vanjskom licu južnog zida.</t>
  </si>
  <si>
    <t>V.6.2.</t>
  </si>
  <si>
    <t>V.7.</t>
  </si>
  <si>
    <t>Ojačanje poprečnih zidova u sjevernom dijelu zgrade. Zidovi između stanova u 2. i 3. katu.</t>
  </si>
  <si>
    <t>Ojačanje kose pukotine na južnom zidu istočnog aneksa, u 3. katu. Zid debljine 30cm.</t>
  </si>
  <si>
    <t>Ojačanje kose pukotine na zapadnom zabatu. Zid debljine 30cm.</t>
  </si>
  <si>
    <t>Zidovi debljine 30cm.</t>
  </si>
  <si>
    <t>Ojačanje središnjeg dijela zidova ugradnjom mreže od staklenih vlakana (G220).</t>
  </si>
  <si>
    <t>sidrenje - stakleno uže Ø10 mm (G Fiocco ili sličan proizvod) l=90cm x 12kom</t>
  </si>
  <si>
    <t>bušenje rupa i injektiranje 
Ø16 mm, l=30cm x 12kom</t>
  </si>
  <si>
    <t>sidrenje - stakleno uže Ø10 mm (G Fiocco ili sličan proizvod) l=90cm x 6kom</t>
  </si>
  <si>
    <t>bušenje rupa i injektiranje 
Ø16 mm, l=30cm x 6kom</t>
  </si>
  <si>
    <t>sidrenje - stakleno uže Ø10 mm (G Fiocco ili sličan proizvod) l=90cm x 16kom</t>
  </si>
  <si>
    <t>bušenje rupa i injektiranje 
Ø16 mm, l=30cm x 16kom</t>
  </si>
  <si>
    <t>V.8.</t>
  </si>
  <si>
    <t>Ojačanje pukotina na južnom pročelju osnovne zgrade, zona nadvoja i parapeta prozora iznad ulazne veže.</t>
  </si>
  <si>
    <t>V.5.3.</t>
  </si>
  <si>
    <t>V.6.3.</t>
  </si>
  <si>
    <t>U svemu kao stavka V.5.3.</t>
  </si>
  <si>
    <t>uklanjanje žbuke i žbukanje</t>
  </si>
  <si>
    <t>V.8.1.</t>
  </si>
  <si>
    <t>Sanacija na vanjskom licu. 
Zidovi debljine 60-50cm.</t>
  </si>
  <si>
    <t>sidra Ø12 mm, 0.60x2x14=16.8m'</t>
  </si>
  <si>
    <t>V.8.2.</t>
  </si>
  <si>
    <t>Mreže se ugrađuju samo na vanjskom licu južnog pročelja.</t>
  </si>
  <si>
    <t>V.9.</t>
  </si>
  <si>
    <t>sidrenje - stakleno uže Ø10 mm (G Fiocco ili sličan proizvod) l=60cm x 13kom</t>
  </si>
  <si>
    <t>bušenje rupa i injektiranje 
Ø16 mm, l=30cm x 13kom</t>
  </si>
  <si>
    <t>Sve veće pukotine koje nisu obračunate u posebnim stavkama, a koje je potrebno dodatno ojačati.</t>
  </si>
  <si>
    <t>injektiranje pukotine - procjena</t>
  </si>
  <si>
    <t>bušenje rupe Ø25 mm s injektiranjem - procjena</t>
  </si>
  <si>
    <t>sidra Ø12 mm procjena</t>
  </si>
  <si>
    <t>V.10.</t>
  </si>
  <si>
    <t>Ojačanje pukotina ugradnjom mreže od staklenih vlakana (G220).</t>
  </si>
  <si>
    <t>Mreže se ugrađuju samo na jednom licu zida.</t>
  </si>
  <si>
    <t>sidrenje - stakleno uže Ø10 mm (G Fiocco ili sličan proizvod) l=60cm x 10kom</t>
  </si>
  <si>
    <t>bušenje rupa i injektiranje 
Ø16 mm, l=30cm x 10kom</t>
  </si>
  <si>
    <t>V.11.</t>
  </si>
  <si>
    <t>Ojačanje pukotina u prostoru stubišta ugradnjom mreže od staklenih vlakana (G220).</t>
  </si>
  <si>
    <t>uklanjanje žbuke - procjena</t>
  </si>
  <si>
    <t>staklene mreže - procjena</t>
  </si>
  <si>
    <t>sidrenje - stakleno uže Ø10 mm (G Fiocco ili sličan proizvod) l=60cm x 10kom - procjena</t>
  </si>
  <si>
    <t>bušenje rupa i injektiranje 
Ø16 mm, l=30cm x 10kom - procjena</t>
  </si>
  <si>
    <t>UKUPNO - Ostala ojačanja</t>
  </si>
  <si>
    <t>Dimnjaci</t>
  </si>
  <si>
    <t>Dimnjak D1</t>
  </si>
  <si>
    <t>Dimnjak D2</t>
  </si>
  <si>
    <t>Dimnjak D3</t>
  </si>
  <si>
    <t>UKUPNO - Dimnjaci</t>
  </si>
  <si>
    <t>Novi dimnjaci izvode se od laganih porobetonskih protupožarnih Ytong COMPACT ploča.</t>
  </si>
  <si>
    <t xml:space="preserve">Izvedba betonske ploče na vrhu postojećih dimnjaka u podu potkrovlja kao podloga za izvedbu okna novog dimnjaka. </t>
  </si>
  <si>
    <t>ukupno beton C20/25</t>
  </si>
  <si>
    <t>Dobava i ugradnja lakog građevinskog okna od
porobetonskih protupožarnih Ytong COMPACT ploča, debljine stijenke 125 mm,
sukladno normi: DIN EN 18160-1.</t>
  </si>
  <si>
    <t>Prilikom izvođenja pridržavati se tehničkih uputa proizvođača i sheme dimnjaka strojarskog
projekta. Obračun je prema komadu.</t>
  </si>
  <si>
    <t>U cijenu uključeni svi potrebni elementi prema
uputama proizvođača, sam materijal i rad i eventualna radna skela.</t>
  </si>
  <si>
    <t xml:space="preserve">Grupa dimnjaka D1 </t>
  </si>
  <si>
    <t>reviziona vrata</t>
  </si>
  <si>
    <t xml:space="preserve">Grupa dimnjaka D2 </t>
  </si>
  <si>
    <t xml:space="preserve">Grupa dimnjaka D4 </t>
  </si>
  <si>
    <t>Horizontale i stupovi povezuju se varenjem.</t>
  </si>
  <si>
    <t>Nabava, doprema i ugradnja kutnog L profil za pričvršćivanje i fiksiranje
novog i postojećeg dijela okna dimnjaka.</t>
  </si>
  <si>
    <t>Sav čelik je kvalitete S-235, antikorozivno zaštićen. Prema HRN EN ISO 12944-2 definirana klasa atmosfere je C2.</t>
  </si>
  <si>
    <t>Grupa dimnjaka D4</t>
  </si>
  <si>
    <t>Koristiti materijal prema uputstvima proizvođača.</t>
  </si>
  <si>
    <t>Uključen sav materijal, rad i skela.</t>
  </si>
  <si>
    <t>Obračun po površini dimnjaka.</t>
  </si>
  <si>
    <t xml:space="preserve">Završni gornji sloj dimnjaka zaštititi pocinčanom limenom kapom. </t>
  </si>
  <si>
    <t>Obračun po kom.</t>
  </si>
  <si>
    <t>Pažljiva demontaža i odvoz oštećenih zidanih dimnjaka od pune opeke u prostoru potkrovlja.</t>
  </si>
  <si>
    <t>Svi oštećeni dimnjaci uklanjaju se do razine poda potkrovlja.</t>
  </si>
  <si>
    <t>U stavku uključiti sav rad i potrebnu radnu skelu.</t>
  </si>
  <si>
    <t>Izvode se četiri nova dimnjaka. Oznake dimnjaka: istočni u sljemenu D1, zapadni u sljemenu D2, istočni dvorišni D3, zapadni dvorišni D4.</t>
  </si>
  <si>
    <t>Ukupno je tri dimnjaka koje je potrebno demontirati.</t>
  </si>
  <si>
    <t>Tlocrtne dimenzije dimnjaka s visinom uklanjanja:
D1: 135x45 cm, h=6.1m
D2: 135x45 cm, h=2.4m
D4: 135x45 cm, h=2.7m</t>
  </si>
  <si>
    <t>VI.2.</t>
  </si>
  <si>
    <t>Izravnavajući sloj betona debljine cca 10cm i  širine za 10cm veće od tlocrta novog dimnjaka.</t>
  </si>
  <si>
    <t>Na uglovima ploče za povezivanje s postojećim zidanim dimnjakom ugraditi vertikalna sidra promjera ∅12mm duljine 50+10=60cm. Sidra također ugraditi i na polovici dulje stranice za dimnjake D1 i D2. Sidrenje u rupe ∅20mm duljine 50cm, koje se zapunjavaju injekcionom smjesom za sidrenje na bazi cementa.</t>
  </si>
  <si>
    <t>Za bolje povezivanje a novim dijelom dimnjaka u uglove ugraditi vertikalne šipke promjera ∅12mm duljine 50+10=60cm. Za dimnjake D1 i D2 vertikale ugraditi i na polovici dulje stranice.</t>
  </si>
  <si>
    <t>dimnjak D1, 145x55cm</t>
  </si>
  <si>
    <t>dimnjak D2, 145x55cm</t>
  </si>
  <si>
    <t>dimnjak D3, 55x55cm</t>
  </si>
  <si>
    <t>dimnjak D4, 55x55cm</t>
  </si>
  <si>
    <t>Prilikom betoniranja osigurati rupu za prolaz dimovodnih cijevi. Lokaciju dimovodnih kanala u novom dijelu dimnjaka u odnosu na stari, prilagoditi unutar sloja betona.
Beton C20/25, armatura B500.</t>
  </si>
  <si>
    <t>bušenje rupa ∅20mm duljine 50cm, s injektiranjem - za povezivanje s postojećim dimnjakom; l=0.5x20kom</t>
  </si>
  <si>
    <t>VI.3.</t>
  </si>
  <si>
    <t>Izvode se četiri grupe dimnjaka.</t>
  </si>
  <si>
    <t>Grupa dimnjaka D1 i D2</t>
  </si>
  <si>
    <t>Za metar dužni utrošak je 24 ploče Ytong Compact dim. 62.5/12.5/20cm.</t>
  </si>
  <si>
    <t>Grupa dimnjaka D3 i D4</t>
  </si>
  <si>
    <t>Svaka grupa dimnjaka s četiri dimovodna kanala vanjskog tlocrta 39x119cm, visine 6.25m.</t>
  </si>
  <si>
    <t>Svaka grupa dimnjaka s jednim dimovodnim kanalom vanjskog tlocrta 39x39cm. Visina D3 je 4.1m, D4 je 3.7m.</t>
  </si>
  <si>
    <t>Za metar dužni utrošak je 10 ploča Ytong Compact dim. 62.5/12.5/20cm.</t>
  </si>
  <si>
    <t>Dva uzdužna elementa svakog reda, prema uputama proizvođača dodatno povezati tankom pocinčanim profiliranom trakom i s po dva pocinčana čavla.</t>
  </si>
  <si>
    <t>Na vrhu svakog dimnjaka zadnjih 1.0m u uglovima ugraditi dodatno čelične šipke promjera ∅12mm za dodatnu stabilizaciju.</t>
  </si>
  <si>
    <t>Za svaki dimovodni kanal na vicini cca 1.0m od poda potkrovlja ugraditi reviziona vrata.</t>
  </si>
  <si>
    <t>Obračun po komadu Ytong Compact ploče i revizionim vratima</t>
  </si>
  <si>
    <t>ploča Ytong Compact dim. 62.5/12.5/20cm</t>
  </si>
  <si>
    <t>Dimnjak D4</t>
  </si>
  <si>
    <t>VI.4.</t>
  </si>
  <si>
    <t>četiri stupa, profila L40x40x4mm; 2.42kg/m'
l=6.25x4=25m</t>
  </si>
  <si>
    <t>L profil dimenzija 50x50x4 mm. Profil se postavlja na novoizvedenu betonsku ploču i pričvršćuje na nju pomoću vijaka za beton M10 na međusobnom razmaku cca 15 cm. L profili pričvršćuju se na čeličnu konstrukciju varenjem.</t>
  </si>
  <si>
    <t xml:space="preserve">Dodatna stabilizacija dimnjaka na horizontalne sile izvođenjem čelične konstrukcije oko dimnjaka po cijeloj visini. Čelična konstrukcija izvodi se od četiri stupa L profila (L40x40x4mm za D1 i D2; L30x30x3mm za D3 i D4) postavljenih u uglovima i međusobno povezanih horizontalnim limovima na svaki 1m visine. Za dodatno ukrućenje konstrukcije većeg dimnjaka  (D1 i D2) izvesti i dijagonale u smjeru kraće stranice.  </t>
  </si>
  <si>
    <t>lim 30x4mm; 1.256 kg/m'
horizontale; l=(1.19+0.39)x2x8=25.28m</t>
  </si>
  <si>
    <t>dijagonale; l=0.55x2x8=8.8m</t>
  </si>
  <si>
    <t>podni profili L50x50x4mm, 3.06kg/m'
l=(1.19+0.39)x2=3.16m'</t>
  </si>
  <si>
    <t xml:space="preserve">Grupa dimnjaka D3 </t>
  </si>
  <si>
    <t>četiri stupa, profila L30x30x3mm, 1.36kg/m'
l=4.1x4=16.4m</t>
  </si>
  <si>
    <t>podni profili L50x50x4mm, 3.06kg/m'
l=0.39x4=1.56m'</t>
  </si>
  <si>
    <t>četiri stupa, profila L30x30x3mm, 1.36kg/m'
l=3.7x4=14.8m</t>
  </si>
  <si>
    <t>lim 30x3mm; 0.707 kg/m'
horizontale; l=0.39x4x4=6.24m</t>
  </si>
  <si>
    <t>lim 30x3mm; 0.707 kg/m'
horizontale; l=0.39x4x5=7.8m</t>
  </si>
  <si>
    <t>Grupa dimnjaka D3</t>
  </si>
  <si>
    <t>VI.5.</t>
  </si>
  <si>
    <t>Uređenje (gletanje) ploha dimnjaka unutar potkrovlja.</t>
  </si>
  <si>
    <t>Nakon izvedbe čelične rešetke, izvesti završni zaštitni sloj na svim plohama dimnjaka u prostoru potkrovlja.</t>
  </si>
  <si>
    <t>a) opšav novih dimnjaka rš 45 cm</t>
  </si>
  <si>
    <t>Zaštita se ostvaruje postavljanjem ploča EPS-F debljine 1 cm, na koju se postavlja mrežica za armiranje fasade te se nanosi sloj završne žbuke:</t>
  </si>
  <si>
    <t>*Ploče fasadnog stiropora debljine 1 cm, pričvrščene na okno dimnjaka</t>
  </si>
  <si>
    <t>*Plemenita paropropusna završna vodoodbojna mineralna, fino zaribana žbuka - po uzoru na originalnu žbuku pročelja.</t>
  </si>
  <si>
    <t>Izgled i struktura površina treba biti kao žbuka uličnog pročelja (glatka žbuka), spreman za bojenje i odobren od  predstavnika Zavoda za zaštitu spomenika kulture i prirode, tj. nadležne osobe.</t>
  </si>
  <si>
    <t>Svi limeni opšavi na dimnjacima i zaštita od atmosferilija natkrovnih dijelova dimnjaka obrađeni su u poglavlju B Sanacija krova.</t>
  </si>
  <si>
    <t xml:space="preserve">Zaštita od atmosferilija vanjskih dijelova dimnjaka iznad krovišta, izrađenih od laganih porobetonskih protupožarnih Ytong COMPACT ploča. </t>
  </si>
  <si>
    <r>
      <t>Grupa dimnjaka D2</t>
    </r>
    <r>
      <rPr>
        <i/>
        <sz val="12"/>
        <color rgb="FFFF0000"/>
        <rFont val="Calibri"/>
        <family val="2"/>
        <charset val="238"/>
        <scheme val="minor"/>
      </rPr>
      <t xml:space="preserve"> </t>
    </r>
    <r>
      <rPr>
        <sz val="12"/>
        <rFont val="Calibri"/>
        <family val="2"/>
        <charset val="238"/>
        <scheme val="minor"/>
      </rPr>
      <t>135x55cm</t>
    </r>
  </si>
  <si>
    <r>
      <t>Grupa dimnjaka D1</t>
    </r>
    <r>
      <rPr>
        <i/>
        <sz val="12"/>
        <color rgb="FFFF0000"/>
        <rFont val="Calibri"/>
        <family val="2"/>
        <charset val="238"/>
        <scheme val="minor"/>
      </rPr>
      <t xml:space="preserve"> </t>
    </r>
    <r>
      <rPr>
        <sz val="12"/>
        <rFont val="Calibri"/>
        <family val="2"/>
        <charset val="238"/>
        <scheme val="minor"/>
      </rPr>
      <t>135x55 cm</t>
    </r>
  </si>
  <si>
    <r>
      <t>Grupa dimnjaka D3</t>
    </r>
    <r>
      <rPr>
        <i/>
        <sz val="12"/>
        <color rgb="FFFF0000"/>
        <rFont val="Calibri"/>
        <family val="2"/>
        <charset val="238"/>
        <scheme val="minor"/>
      </rPr>
      <t xml:space="preserve"> </t>
    </r>
    <r>
      <rPr>
        <sz val="12"/>
        <rFont val="Calibri"/>
        <family val="2"/>
        <charset val="238"/>
        <scheme val="minor"/>
      </rPr>
      <t>55x55 cm</t>
    </r>
  </si>
  <si>
    <r>
      <t>Grupa dimnjaka D4</t>
    </r>
    <r>
      <rPr>
        <sz val="12"/>
        <rFont val="Calibri"/>
        <family val="2"/>
        <charset val="238"/>
        <scheme val="minor"/>
      </rPr>
      <t xml:space="preserve">  55x55 cm</t>
    </r>
  </si>
  <si>
    <t>SANACIJA I OJAČANJE NOSIVE KONSTRUKCIJE:</t>
  </si>
  <si>
    <t>SANACIJA I OJAČANJE NOSIVE KONSTRUKCIJE UKUPNO:</t>
  </si>
  <si>
    <t>SANACIJA I OJAČANJE NOSIVE KONSTRUKCIJE</t>
  </si>
  <si>
    <t>POVEZIVANJE ZIDOVA U RAZINI STROPNE KONSTRUKCIJE</t>
  </si>
  <si>
    <t>OSTALA OJAČANJA</t>
  </si>
  <si>
    <t>DIMNJACI</t>
  </si>
  <si>
    <t>Uklanjanje slojeva poda do nosivih greda tj. gornje oplate drvenih greda. Slojevi su tavele 4 cm u sloju pijeska 4-6 cm.</t>
  </si>
  <si>
    <t>Zagreb, veljača 2021.</t>
  </si>
  <si>
    <t>SUVLASNICI ZGRADE</t>
  </si>
  <si>
    <t>V.12.</t>
  </si>
  <si>
    <t xml:space="preserve">Sidra postaviti u sredini zida u prethodno izbušenu rupa promjera Ø25 mm. Sidrenje će se izvesti upuštanjem sidrenog bloka za 15 cm od lica zida. Na podložni izravnavajući sloj sitnozrnatog beton  postavlja se čelična pločica  Ø100mm-t=6mm preko koje se vrši sidrenje pritezanjem matice. </t>
  </si>
  <si>
    <t>Obračun po m' kg sidra, m' bušenja s injektiranjem, i kom podložne pločice..</t>
  </si>
  <si>
    <t>sidra Ø12 mm, l=100cm, kom=140</t>
  </si>
  <si>
    <t>bušenje rupe Ø25 mm s injektiranjem l=1.0x140</t>
  </si>
  <si>
    <t>čelična pločica  Ø100mm, t=6mm</t>
  </si>
  <si>
    <t>ravne plohe parapeta 1. kata s istacima</t>
  </si>
  <si>
    <t>osnovna glatka žbuka gornjeg dijela - špalete, pilastri, oko polja i profilacija</t>
  </si>
  <si>
    <t>jednostavna gornja profilacija baze postamenta, 1. kat</t>
  </si>
  <si>
    <t>jednostavna profilacija na parapetima, 1. kat</t>
  </si>
  <si>
    <t>­ visina 2 cm, rš 6 cm, 8 obrata</t>
  </si>
  <si>
    <t>profilacija pod klupčicom prozora, 1. kat</t>
  </si>
  <si>
    <t>prozorske klupčice, 1. kat</t>
  </si>
  <si>
    <t>­ visina 4 cm, rš 10 cm, 64 obrata</t>
  </si>
  <si>
    <t>gornja profilacija baze prozorskih pilastara, 1. kat</t>
  </si>
  <si>
    <t>trupovi prozorskih pilastara, 1. kat</t>
  </si>
  <si>
    <t>profilacija u bazi kozolnih voluta prozora, 1. kat</t>
  </si>
  <si>
    <t>profilirani okviri polja iznad prozora, 1. kat</t>
  </si>
  <si>
    <t>podložni profil istaknutih nadvoja, 1. kat</t>
  </si>
  <si>
    <t>istaknuti nadvoji prozora, 1. kat</t>
  </si>
  <si>
    <t>lučne profilacije pod segmentnim zabatima, 1. kat</t>
  </si>
  <si>
    <t>­ visina 4 cm, rš 8 cm, 0 obrata</t>
  </si>
  <si>
    <t>lučni segmentni zabat, 1. kat</t>
  </si>
  <si>
    <t>užljebina na parapetima 2. kata</t>
  </si>
  <si>
    <t>profilacija pod klupčicom, 2. kat</t>
  </si>
  <si>
    <t>prozorska klupčica, 2. kat</t>
  </si>
  <si>
    <t>­ visina 2 cm, rš 4 cm, 0 obrata</t>
  </si>
  <si>
    <t>trupovi prozorskih pilastara, 2. kat</t>
  </si>
  <si>
    <t>profilacija u bazi konzolnih voluta prozora, 2. kat</t>
  </si>
  <si>
    <t>podložni profil istaknutih nadvoja, 2. kat</t>
  </si>
  <si>
    <t>­ visina 6 cm, rš 15 cm, 62 obrata</t>
  </si>
  <si>
    <t>­ visina 10 cm, rš 18 cm, 62 obrata</t>
  </si>
  <si>
    <t>istaknuti nadvoji, 2. kat</t>
  </si>
  <si>
    <t>profilirani okviri polja iznad prozora, 2. kat</t>
  </si>
  <si>
    <t>profilirani okviri polja parapeta 3. kata</t>
  </si>
  <si>
    <t>donja profilacija razdjelnog vijenca 3. kata</t>
  </si>
  <si>
    <t>gornja profilacija razdjelnog vijenca 3. kata</t>
  </si>
  <si>
    <t>profilacija zaglavnih elemenata prozora 3. kata</t>
  </si>
  <si>
    <t>­ visina 12 cm, rš 25 cm, 14 obrata</t>
  </si>
  <si>
    <t>razdjelna profilacija iznad prozora 3. kata</t>
  </si>
  <si>
    <t>profilacija pod zuborezom krovnog vijenca</t>
  </si>
  <si>
    <t>podložni profil krovnog vijenca</t>
  </si>
  <si>
    <t>Zidanje sjevernog nadozida potkrovlja i krovnih atika obrađeno je u Poglavlju C Sanacija i ojačanje nosive konstrukcije.</t>
  </si>
  <si>
    <t>ravne plohe (pilastri) 1. i 2. kata s horizontalnim užljebinama</t>
  </si>
  <si>
    <t>R11</t>
  </si>
  <si>
    <t>R12</t>
  </si>
  <si>
    <t>R13</t>
  </si>
  <si>
    <t>R14</t>
  </si>
  <si>
    <t xml:space="preserve">istaknute plohe na istaknutim pilastrima 3. kata </t>
  </si>
  <si>
    <t>istaknute plohe na istaknutim pilastrima pod krovnim vijencem</t>
  </si>
  <si>
    <t>utisnuta polja nad prozorima pod krovnim vijencem</t>
  </si>
  <si>
    <t>ravne plohe atika</t>
  </si>
  <si>
    <t>istaknuta ploha na sredini atike</t>
  </si>
  <si>
    <t>6.1.</t>
  </si>
  <si>
    <t xml:space="preserve">Ukoliko pojedini karakteristični profil nije sačuvan, potrebno ga je rekonstruirati na osnovu provedenih konzervatorskih istraživanja. </t>
  </si>
  <si>
    <t>jednostavna donja profilacija baze postamenta, 1. kat</t>
  </si>
  <si>
    <t>donja profilacija baze prozorskih pilastara, 1. kat</t>
  </si>
  <si>
    <t>­ visina 11 cm, rš 15 cm, 32 obrata</t>
  </si>
  <si>
    <t>šembrane gornjih dijelova prozora 3. kata</t>
  </si>
  <si>
    <t>­ visina 16 cm, rš 24 cm, 16 obrata</t>
  </si>
  <si>
    <t>donja profilacija pod ukrasnom konzolom atike</t>
  </si>
  <si>
    <t>­ visina 4 cm, rš 10 cm, 0 obrata</t>
  </si>
  <si>
    <t>bočno suženje atika</t>
  </si>
  <si>
    <t>­ visina 6 cm, rš 10 cm, 8 obrata</t>
  </si>
  <si>
    <t>gornja profilacija pod ukrasnom konzolom atike</t>
  </si>
  <si>
    <t>­ visina 3 cm, rš 9 cm, 0 obrata</t>
  </si>
  <si>
    <t>profilirani završni vijenac srednjeg dijela atike</t>
  </si>
  <si>
    <t>­ visina 20 cm, rš 45 cm, 8 obrata</t>
  </si>
  <si>
    <t>Stavke sa oznakom # odnose se na nove vučene profilacije za koje su dane pretpostavljene dimenzije, točne dimenzije biti će definirane konzervatorskim istraživanjima.</t>
  </si>
  <si>
    <t>#P1</t>
  </si>
  <si>
    <t>#P6</t>
  </si>
  <si>
    <t>#P15</t>
  </si>
  <si>
    <t>#P27</t>
  </si>
  <si>
    <t>#P33</t>
  </si>
  <si>
    <t>#P34</t>
  </si>
  <si>
    <t>#P35</t>
  </si>
  <si>
    <t>#P36</t>
  </si>
  <si>
    <t>Dobava materijala i izrada završne betonske glazure u padu na balkonu cementnim mortom granulacije do 3 mm, uz dodatak sredstva za vodonepropusnost, na prethodno izvedenoj hidroizolaciji, što je sve uključeno u stavku.</t>
  </si>
  <si>
    <t>Uključena izrada završnog kvarcnog nehabajućeg sloja i završna obrada poliuretanskim polu-matt lakom, u tonu po odabiru nadležnog konzervatora.</t>
  </si>
  <si>
    <t>Uključivo obujmice za učvršćenje u zid, spoj na horizontalni ležeći žlijeb, prijelazna koljena, te prodori kroz vijence.</t>
  </si>
  <si>
    <t>Napomena:
Opšave istaknutih nadvoja prozora 1. kata izvesti po zabilježenom detalju na istaknutim nadvojima prozora 2. kata.</t>
  </si>
  <si>
    <t>Tunelska skela za osiguranje prolaza pješaka i automobila kroz vežu, na dvorišnom pročelju</t>
  </si>
  <si>
    <t>Napomena:
Ovim poglavljem obrađena je limarija ravnih krovova dvorišnih prigradnji dok su svi slojevi krova dvorišnih prigradnji obrađeni u poglavlju C Sanacoja i ojačanje nosive konstrukcije.</t>
  </si>
  <si>
    <t>Dobava i pokrivanje krova novim biber crijepom. Nagib krovne plohe 34°; gusto pokrivanje  ( 37 kom/m²). Oblik crijepa klasični biber crijep, boja prirodno crvena. Uključena postava svih ostalih tipskih elemenata crijepa, zaštitne mrežice protiv insekata, .... Komplet izvedeno.</t>
  </si>
  <si>
    <t>Dobava materijala i izvedba daščane oplate prosušenim daskama crnogorice II klase debljine 18 mm, širine 12-16 cm.</t>
  </si>
  <si>
    <t>Oplata služi kao podloga za postavu hidroizolacije (obračunato u zasebnoj stavci).</t>
  </si>
  <si>
    <r>
      <t>Obračun po m</t>
    </r>
    <r>
      <rPr>
        <vertAlign val="superscript"/>
        <sz val="11"/>
        <rFont val="Arial"/>
        <family val="2"/>
        <charset val="238"/>
      </rPr>
      <t>2</t>
    </r>
    <r>
      <rPr>
        <sz val="11"/>
        <rFont val="Arial"/>
        <family val="2"/>
        <charset val="238"/>
      </rPr>
      <t xml:space="preserve"> daščane obloge.</t>
    </r>
  </si>
  <si>
    <t>Uključena sva pričvršćenja i osiguranja, te postava sintetičke membrane na bazi mekog PVC-a (nikako ne koristiti bitumensku ljepenku!) ispod opšava.</t>
  </si>
  <si>
    <t>Uključena sva pričvršćenja i osiguranja, te postava sintetičke membrane na bazi mekog PVC-a (nikako ne koristiti bitumensku ljepenku!) ispod žlijeba.</t>
  </si>
  <si>
    <t>Uključivo spoj na vertikalni oluk, osigurati pad od min. 0,5 %.</t>
  </si>
  <si>
    <t>Sve uzvesti prema detalju.</t>
  </si>
  <si>
    <t>Dobava, izrada i postava novog ležećeg žlijeba iza novoizgrađene maske žlijeba na centralnom dijelu uličnog pročelja. Žlijeb se izvodi cinkotit limom debljine d=0,7mm.</t>
  </si>
  <si>
    <t>ležeći žlijeb r.š. 120 cm</t>
  </si>
  <si>
    <t>spojni lim r.š. 30 cm</t>
  </si>
  <si>
    <t>Dobava, izrada i postava novog ležećeg žlijeba iza novoizgrađenih bočnih atika na uličnom pročelju. Žlijeb se izvodi cinkotit limom debljine d=0,7mm.</t>
  </si>
  <si>
    <t>Uključena sva pričvršćenja i osiguranja, te postava sintetičke membrane na bazi mekog PVC-a (nikako ne koristiti bitumensku ljepenku!) za zaštitu spojeva žlijeba i žbuke.</t>
  </si>
  <si>
    <t>Lim s jedne strane podvući pod crijep a s druge uzdignuti uz leđa atike min. 30 cm te podvući pod žbuku.</t>
  </si>
  <si>
    <t>ležeći žlijeb r.š. 95 cm</t>
  </si>
  <si>
    <t>opšav krovnog vijenca r.š. 90 cm</t>
  </si>
  <si>
    <t>Dobava, izrada i postava opšava krovnog vijenca na uličnom pročelju. Opšav se izvodi cinkotit limom d=0.70mm, razvijene širine 90 cm.</t>
  </si>
  <si>
    <t>Na vanjskom rubu izvesti okapnicu udaljenu 2 do 3 cm od žbuke. Lim uzdignuti uz čn nosače maske min. 15 cm, odnosno uz zid atike.</t>
  </si>
  <si>
    <t>Dobava, izrada i postava opšavnih limova na bočnim zidovima krovne atike. Opšavi se izvode cinkotit limom d=0.70cm, različitih razvijenih širina.</t>
  </si>
  <si>
    <t>zidni lim r.š. 50 cm</t>
  </si>
  <si>
    <t>pokrovni lim bočnog zida atike r.š. 35 cm</t>
  </si>
  <si>
    <t>Vijenac 79,5x29cm, geometrije prema postojećem.</t>
  </si>
  <si>
    <t>Nabava i ugradnja čeličnih profila za postavu srednjeg dijela ukrasne atike izvedene od limova.</t>
  </si>
  <si>
    <t>Atika visine 40cm od limova, na podkonstrukciji je od čeličnih cijevnih profila RHS 50x50x3.2mm postavljenih na međusobnom razmaku 36 i 45cm, na vrhu kojih je UPN 50x25. Čelični profil učvrstiti na horizontalni AB serklaž na vrhu nadozida sjevernog pročelja.</t>
  </si>
  <si>
    <t>Čelik je kvalitete S-235, antikorozivno zaštićen. Prema HRN EN ISO 12944-2 definirana klasa atmosfere je C3. Debljina zaštite definirati u skladu s navedenom klasom za ponuđeni proizvod.</t>
  </si>
  <si>
    <t xml:space="preserve">Prema HRN EN 1090-2:2011 definirana klasa izvođenja je EXC2. </t>
  </si>
  <si>
    <t>Obračun po kg čelika.</t>
  </si>
  <si>
    <t>RHS 50x50x3.2mm</t>
  </si>
  <si>
    <t>UPN 50x25</t>
  </si>
  <si>
    <t>Nabava i zidanje ukrasnih atika na istočnom i zapadnom kraju sjevernog zida. Zidanje opekom NF. Zid debljine 50 cm.</t>
  </si>
  <si>
    <t>Atika visine 112,5 cm u svemu prema detaljnim nacrtima. Ostaviti prostor za 3 vertikalna serklaža presjeka 25/25cm na svakom kraju.</t>
  </si>
  <si>
    <t xml:space="preserve">Vertikalni serklaži presjeka 25/25cm. Na krajevima na svakoj stani po 3 serklaža visine 150cm. </t>
  </si>
  <si>
    <t>U razini stropne konstrukcije povezuje se zapadni zabatni zid u stropu 2. i 1. kata. Također se u stropu 2. kata istočnog stana, povezivanje u stropu izvodi u prostorijama uz stubište (u onima u kojima se izvodi tanka AB ploča u podu).</t>
  </si>
  <si>
    <t>Ukloniti sav pričvrsni materijal, i počistiti sloj dasaka koji se zadržava (donju oplatu drvenih greda).</t>
  </si>
  <si>
    <t>Mreže se ugrađuju na oba lica zidova na srednjoj trećini duljine zidova.</t>
  </si>
  <si>
    <t>Ojačanje dostupnih vanjskih uglova zgrade horizontalnim sidrima promjera Ø12 mm (B500) duljine 100cm. Također na sjevernom pročelju povezivanje sa centralnim poprečnim zidom.</t>
  </si>
  <si>
    <t>Na izvedenu spregnutu AB ploču postavlja se 
-zvučna izolacija predgotovljenom gumenom amortizirajućom podlogom proizvedenom lijepljenjem gumenih komadića s poliuretanskom smjesom - Regupol - u dva sloja debljine po 4 mm (trake podići uza zidove u visini slojeva poda)</t>
  </si>
  <si>
    <t>KAMENARSKI RADOVI</t>
  </si>
  <si>
    <t>3.a</t>
  </si>
  <si>
    <t xml:space="preserve">PROJEKT OBNOVE KONSTRUKCIJE ZGRADE
STAMBENO-POSLOVNA ZGRADA
Ilica 73, Zagreb
</t>
  </si>
  <si>
    <t>TROŠKOVNIK</t>
  </si>
  <si>
    <t>Doprema, postava, skidanje i otprema cijevne fasadne skele od bešavnih cijevi za potrebe obnove i sanacije zapadnog zabatnog zida uličnog dijela zgrade. Skela se postavlja na zasebnu konstrukciju (obrađena u slijedećoj stavci) te se pridržava na rubove postavljene fasadne skele uličnog pročelja.</t>
  </si>
  <si>
    <r>
      <rPr>
        <sz val="11"/>
        <rFont val="Arial"/>
        <family val="2"/>
        <charset val="238"/>
      </rPr>
      <t>Prije izvedbe skele izvođač je dužan izraditi projekt skele,</t>
    </r>
    <r>
      <rPr>
        <sz val="11"/>
        <rFont val="Arial"/>
        <family val="2"/>
      </rPr>
      <t xml:space="preserve"> što je u cijeni stavke. </t>
    </r>
  </si>
  <si>
    <t>Doprema, postava, skidanje i otprema potkonstrukcije na koju će se osloniti fasadna skela na zapadnom zabatnom zidu pošto ju nije moguće osloniti na krov susjedne zgrade.</t>
  </si>
  <si>
    <t>U stavku je uključena i izrada projekta potkonstrukcije skele.</t>
  </si>
  <si>
    <t>Doprema, postava, skidanje i otprema potkonstrukcije na koju će se osloniti fasadna skela uz zapadni aneks pošto ju nije moguće osloniti na prizemni objekt uz fasadu.</t>
  </si>
  <si>
    <t>Žbukanje unutarnjih zidova na mjestima gdje je skinuta žbuka radi sanacije pukotina vapnenom žbukom.</t>
  </si>
  <si>
    <t>Uključene faze - impregnacija, špric, gruba i fina žbuka.</t>
  </si>
  <si>
    <t>Nakon ugradnje staklenih mreža, žbukanje unutarnjih zidova na mjestima gdje je skinuta žbuka radi sanacije. U svemu kao stavka V.5.3.</t>
  </si>
  <si>
    <r>
      <t>Obračun plohe po m</t>
    </r>
    <r>
      <rPr>
        <vertAlign val="superscript"/>
        <sz val="11"/>
        <rFont val="Arial"/>
        <family val="2"/>
        <charset val="238"/>
      </rPr>
      <t xml:space="preserve">2 </t>
    </r>
    <r>
      <rPr>
        <sz val="11"/>
        <rFont val="Arial"/>
        <family val="2"/>
        <charset val="238"/>
      </rPr>
      <t>ortogonalne projekcije, obračun vučenih profilacija po m1 srednje linije profilacije bez ikakvih drugih dodataka na rubove unutar profilacija, promjene smjera i završetke, sve dodatke na složenost, obrate i sudare profilacija. Odbijeni otvori &gt; 3 m</t>
    </r>
    <r>
      <rPr>
        <vertAlign val="superscript"/>
        <sz val="11"/>
        <rFont val="Arial"/>
        <family val="2"/>
        <charset val="238"/>
      </rPr>
      <t>2</t>
    </r>
    <r>
      <rPr>
        <sz val="11"/>
        <rFont val="Arial"/>
        <family val="2"/>
        <charset val="238"/>
      </rPr>
      <t>. Sve dodatke uključiti u jediničnu cijenu.</t>
    </r>
  </si>
  <si>
    <t>#P18</t>
  </si>
  <si>
    <t>profilacija horizontalnih užljebina pilastara, 1. i 2. kat</t>
  </si>
  <si>
    <t>­ visina 4 cm, rš 12 cm</t>
  </si>
  <si>
    <t>Izvedba hidroizolacije krovne terase.</t>
  </si>
  <si>
    <t>sve potrebne pomoćne i radne skele ili nogari i podupiranja.</t>
  </si>
  <si>
    <t>Ispitivanje vertikalnosti pročelja</t>
  </si>
  <si>
    <t xml:space="preserve">Radi se nakon postave skele uz prisutnost nadzornog inženjera. Na crtežu pročelja treba označiti ustanovljene neravnine i kotirati njihove veličine.  </t>
  </si>
  <si>
    <t>Obračun po satu</t>
  </si>
  <si>
    <t>sati</t>
  </si>
  <si>
    <t>Demontaža metalne ograde balkona 1. kata.</t>
  </si>
  <si>
    <t>Metalna ograda sastoji se od vertikalnih šipki na razmaku od oko 12 cm, ukupne visine 110 cm sa konzolnom košarom za cvijeće. Ukupna dužina ograde je 385 cm + 2x120 cm.</t>
  </si>
  <si>
    <t>Uključivo prenos i deponiranje na gradilištu, ograda se ne planira ponovno montirati.
Obračun po kom.</t>
  </si>
  <si>
    <t>Demontaža metalnih ograda za cvijeće sa prozora 2. kata.</t>
  </si>
  <si>
    <t>Ograde su dim. 125x30 cm.</t>
  </si>
  <si>
    <t>Privremeno izmještanje prihvatnika javne rasvjete na uličnom pročelju radi omogućavanja nesmetanog rada na obnovi pročelja.</t>
  </si>
  <si>
    <t>Radove privremenog izmještanja izvesti u dogovoru i po naputcima nadležnih službi.</t>
  </si>
  <si>
    <t>U stavku uključeno i vraćanje prihvatnika javne rasvjete u prvobitno stanje, po završetku radova.</t>
  </si>
  <si>
    <t>opšav istaknutog nadvoja prozora 1. kata, r.š 25-40 cm</t>
  </si>
  <si>
    <t>opšav polukružnog istaknutog nadvoja bočnih prozora i balkonskih vrata 1. kata, r.š 40 cm</t>
  </si>
  <si>
    <t>opšav prozorske klupčice 2. kata, r.š  40 cm</t>
  </si>
  <si>
    <t>opšav istaknutog nadvoja prozora 2. kata, r.š 40 cm</t>
  </si>
  <si>
    <t>Plitko šlicanje ziđa pročelja - izrada usjeka za postavu raznih kablova, instalacionih cijevi i sl. na pozicijama koje odobri predstavnik Gradskog zavoda za zaštitu spomenika kulture i prirode. Izvedba po odobrenju nadzornog inženjera i upisu u građevni dnevnik. Utor dimenzija 5x8cm, obračun po m'.</t>
  </si>
  <si>
    <t>R2</t>
  </si>
  <si>
    <t>glatke plohe špaleta, oko pilastara i oko poljaiznad prozora 1. i 2. kata</t>
  </si>
  <si>
    <t>R3</t>
  </si>
  <si>
    <t>plohe uokvirenih polja iznad prozora 1. kata</t>
  </si>
  <si>
    <t>R4</t>
  </si>
  <si>
    <t>ravne plohe parapeta 2. kata</t>
  </si>
  <si>
    <t>R6</t>
  </si>
  <si>
    <t>plohe uokvirenih polja iznad prozora 2. kata</t>
  </si>
  <si>
    <t>R7</t>
  </si>
  <si>
    <t>plohe uokvirenih polja parapeta 3. kata</t>
  </si>
  <si>
    <t>R8</t>
  </si>
  <si>
    <t>ravne plohe razdjelnog vijenca 3. kata</t>
  </si>
  <si>
    <t>Ručno obijanje trošne žbuke  (100%) debljine 2,5-5 cm sa profilacija, uz snimanje profilacija.</t>
  </si>
  <si>
    <t>­ visina 35 cm, rš 45 cm, 68 obrata</t>
  </si>
  <si>
    <t>­ visina 22 cm, rš 25 cm, 32 obrata</t>
  </si>
  <si>
    <t>P15</t>
  </si>
  <si>
    <t>Konzervatorska istraživanja žbuke i boje pročelja nakon postave skele, a prije rušenja i demontaža - radi utvrđivanja izgleda pročelja u raznim povijesnim razdobljima te radi utvrđivanja stanja obrada i konstrukcija.</t>
  </si>
  <si>
    <t xml:space="preserve">Prema odredbama predstavnika Gradskog zavoda za zaštitu spomenika otvoriti konzervatorske sonde na svim plohama pročelja, a osobito na pozicijama tijekom vremena ukinutih dekoracija i profilacija kao što su ukrasne ploče ispod vijenca, obrubi prozora trećeg kata, parapetna polja drugog kata, profilacije horizontalnih užljeblina ravnih ploha 1. i 2. kata  i slično. </t>
  </si>
  <si>
    <t>Prema tonu nađenom prilikom istraživanja i u dogovoru s nadležnim konzervatorom odredit će se kasnija boja pročelja. Stavka uključuje izradu nacrta istraživanja s ucrtanim i opisanim nalazima.</t>
  </si>
  <si>
    <t>Istraživanje izvodi osoba s ovlaštenjem (licencom) Ministarstva kulture.</t>
  </si>
  <si>
    <t>Obračun prema stvarno izvedenim sondama i kompletu elaborata istražnih radova.</t>
  </si>
  <si>
    <t>sonde</t>
  </si>
  <si>
    <t>elaborat</t>
  </si>
  <si>
    <t>Konzervatorska istraživanja izvornog izgleda elemenata pročelja koje su tijekom vremena uklonjene s pročelja. Potrebno je na osnovu otvorenih sondi, arhivske građe, starih fotografija i stilskih karakteristika zgrade rekonstruirati najvjerojatniji izvorni izgled.
Stavka uključuje izradu izvedbenih nacrta s prikazom karakterističnih detalja. Istraživanje izvodi osoba s ovlaštenjem (licencom) Ministarstva kulture.</t>
  </si>
  <si>
    <t>Obračun po kompletu urađenih nacrta.</t>
  </si>
  <si>
    <t>2.1.</t>
  </si>
  <si>
    <t>P1 - jednostavna donja profilacija baze postamenta, 1. kat</t>
  </si>
  <si>
    <t>nacrti</t>
  </si>
  <si>
    <t>2.2.</t>
  </si>
  <si>
    <t>P6 - donja profilacija baze prozorskih pilastara, 1. kat</t>
  </si>
  <si>
    <t>2.3.</t>
  </si>
  <si>
    <t>P15 - užljebina na parapetima prozora 2. kata</t>
  </si>
  <si>
    <t>2.4.</t>
  </si>
  <si>
    <t>P18 - profilacija horizontalnih užljebina pilastara, 1. i 2. kat</t>
  </si>
  <si>
    <t>2.5.</t>
  </si>
  <si>
    <t>P27 - šembrane gornjih dijelova prozora 3. kata</t>
  </si>
  <si>
    <t>2.6.</t>
  </si>
  <si>
    <t>P33 - donja profilacija pod ukrasnom konzolom atike</t>
  </si>
  <si>
    <t>2.7.</t>
  </si>
  <si>
    <t>P34 - bočno suženje atika</t>
  </si>
  <si>
    <t>2.8.</t>
  </si>
  <si>
    <t>P35 - gornja profilacija pod ukrasnom konzolom atike</t>
  </si>
  <si>
    <t>2.9.</t>
  </si>
  <si>
    <t>P36 - profilirani završni vijenac srednjeg dijela atike</t>
  </si>
  <si>
    <t>2.10.</t>
  </si>
  <si>
    <t>D3 - balkonska ograda sa stupovimai balustradom, 1. kat</t>
  </si>
  <si>
    <t>2.11.</t>
  </si>
  <si>
    <t>D11 - zaglavna dekoracija na segmentnim zabatima</t>
  </si>
  <si>
    <t>2.12.</t>
  </si>
  <si>
    <t>D16 - gute pod šembranama gornjih dijelova prozora 3. kata</t>
  </si>
  <si>
    <t>D18 - dekorirane ploče nad rubnim prozorima 3. kata</t>
  </si>
  <si>
    <t>D19 - dekorirane ploče nad srednjim prozorima 3. kata</t>
  </si>
  <si>
    <t>D20 - gute pod dekoriranim pločama nad prozorima 3. kata</t>
  </si>
  <si>
    <t>D24 - triglif pod ukrasnom konzolom atike</t>
  </si>
  <si>
    <t>D25 - Ukrasne konzole na atici</t>
  </si>
  <si>
    <t>D26 - profilirani završetak bočnih dijelova atika s volutom</t>
  </si>
  <si>
    <t>D27 - dekoracije limenog obruba maske ležećeg žlijeba</t>
  </si>
  <si>
    <t>D28 - gute pod istaknutim središnjim dijelom atike</t>
  </si>
  <si>
    <t>D29 - ukrasne girlande i vrpce na istaknutom srednjem dijelu atike</t>
  </si>
  <si>
    <t>D30 - ukrasna kartuša sa ženskim portretom s kacigom, ogrlicama, rojtama i drugim dekoracijama</t>
  </si>
  <si>
    <t>Napomena:
Prema navodima suvlasnika, portret sa zapadne atike je sačuvan i pohranjen kod susjeda.</t>
  </si>
  <si>
    <t>D31 - zaglavna dekoracija atike s triglifom, profilacijom, stiliziranom bakljom i dekoriranim upornjacima</t>
  </si>
  <si>
    <t xml:space="preserve">R10 - istaknute plohe na istaknutim pilastrima 3. kata  </t>
  </si>
  <si>
    <t>R11 - istaknute plohe na istaknutim pilastrima pod krovnim vijencem</t>
  </si>
  <si>
    <t>R12 - utisnuta polja nad prozorima pod krovnim vijencem</t>
  </si>
  <si>
    <t>R13 - ravne plohe atika</t>
  </si>
  <si>
    <t>R14 - istaknuta ploha na sredini atike</t>
  </si>
  <si>
    <t>KONZERVATORSKA ISTRAŽIVANJA UKUPNO:</t>
  </si>
  <si>
    <t xml:space="preserve">U jediničnu cijenu radova potrebno je obračunati: </t>
  </si>
  <si>
    <t>sva potrebna podupiranja te pomoćne i radne skele</t>
  </si>
  <si>
    <t xml:space="preserve">Zidarsko krpanje i zapunjavanje plitkog šlicanja ziđa pročelja za postavu raznih instalacija. Izvedba po odobrenju nadzornog inženjera i upisu u građevni dnevnik. Utori dimenzija 5x8cm, obračun po m' </t>
  </si>
  <si>
    <t>Izrada strukturiranih dijelova pročelja sa profiliranim horizontalnim užljebinama, te ravnim frontama s završnom izvedbom fine žbuke zaglađene završne obrade, prema nalazima konzervatorskih istraživanja.</t>
  </si>
  <si>
    <t xml:space="preserve">Strukturirana (kasetirana) žbuka sa utorima dubine cca 4 cm. Izvodi se postavom letvi u utore, obradom zaglađenih bočnih strana vučenjem, glatka prednja ploha. Profilacije izvoditi  šablonama koje je prethodno pregledao i odobrio predstavnik GZZSKP. </t>
  </si>
  <si>
    <t xml:space="preserve">U cijenu stavke uključene sve faze nanošenja žbuke (špric, gruba i fina žbuka). </t>
  </si>
  <si>
    <t>Fina žbuka:</t>
  </si>
  <si>
    <t>Nabava materijala, transport i izrada fine žbuke pročelja. Pijesak granulacije 1.25mm, debljina sloja do 10 mm. Žbuka se nanosi na potpuno osušenu i nakon toga obilati nakvašenu podlogu od grube žbuke. Potrebna gustoća suhog očvrslog morta  1400 kg/m³, potrebna postignuta tlačna čvrstoća nakon 28 dana ≥1.5-5 N/mm². Nanosi se metalnim gleterom, te se fino zaglađuje.</t>
  </si>
  <si>
    <t>Izgled i struktura površina treba biti kao postojeći, spreman za bojenje i odobren od  predstavnika Zavoda za zaštitu spomenika kulture i prirode, tj. nadležne osobe.</t>
  </si>
  <si>
    <t xml:space="preserve">Uključena izrada šablone i vodilice za povlačenje šablona. Šablonu treba odobriti nadležni konzervator uprave za zaštitu spomenika kulture. Šablona se obračunava po jednom kompletu za jednu profilaciju, bez obzira na broj pomoćnih šablona za grubu i finu žbuku. </t>
  </si>
  <si>
    <t>6.2.</t>
  </si>
  <si>
    <t>­ visina 20 cm, rš 25 cm, 68 obrata</t>
  </si>
  <si>
    <t>­ visina 15 cm, rš 20 cm, 68 obrata</t>
  </si>
  <si>
    <t xml:space="preserve">Izvedba cementne glazure u nagibu sa gornje strane profilacija i prozorskih klupčica, a prije montaže limenih opšava klupčica, vijenaca i profilacija na pročelju. </t>
  </si>
  <si>
    <t>Obračun po m²</t>
  </si>
  <si>
    <r>
      <t>m</t>
    </r>
    <r>
      <rPr>
        <vertAlign val="superscript"/>
        <sz val="10"/>
        <rFont val="Arial"/>
        <family val="2"/>
        <charset val="238"/>
      </rPr>
      <t>2</t>
    </r>
  </si>
  <si>
    <t>Sav upotrebljeni materijal kao i finalni proizvod moraju odgovarati važećim tehničkim propisima i normama.</t>
  </si>
  <si>
    <t>Popis propisa i normi kojih se treba pridržavati:</t>
  </si>
  <si>
    <t>pravilnik o zaštiti na radu u građevinarstvu</t>
  </si>
  <si>
    <t>pravilnik o tehničkim mjerama i uvjetima za zaršne radove u građevinarstvu</t>
  </si>
  <si>
    <t>HRN U.F2.013. - tehnički uvjeti za izvođenje soboslikarskih radova</t>
  </si>
  <si>
    <t>HRN U.F2.012. - tehnički uvjeti za izvođenje ličilačkih radova</t>
  </si>
  <si>
    <t>HRN B.C1.030. - gips neutralan i čist</t>
  </si>
  <si>
    <t>HRN H.K2.015. - kalijev sapun</t>
  </si>
  <si>
    <t>HRN B.C1.020. - hidratizirano vapno</t>
  </si>
  <si>
    <t>HRN H.C5.020. -firnis lanenog ulja</t>
  </si>
  <si>
    <t>HRN H.C1.034. - cinkov kromat</t>
  </si>
  <si>
    <t>HRN H.C1.002. - uljene boje i lakovi</t>
  </si>
  <si>
    <t>Svi radovi moraju se izvesti po izabranom uzorku i tonu, koje je ličilac dužan izvesti prije početka radova od materijala od kojeg će se radovi izvesti, a u svemu prema uputama proizvođača i predstavnika Gradskog zavoda za zaštitu spomenika kulture i prirode. Na tako izvedene uzorke izvoditelj mora ishodovati suglasnost predstavnikaGradskog zavoda za zaštitu spomenika kulture i prirode i nadzornog inženjera investitora, pa tek onda započeti sa izvođenjem radova.</t>
  </si>
  <si>
    <t>Ukoliko se bojenje pročelja izvodi preko potpuno nove žbuke, tj. homogene površine, upotrijebiti će se silikatni premaz sa svim potrebnim predradnjama u skladu s uputstvom proizvođača, kao stoje impregniranje površine pročelja.</t>
  </si>
  <si>
    <t>Ukoliko se bojenje pročelja izvodi preko žbuke koja je samo djelomično sanirana tj. površina nije homogena već se sastoji iz dijelova stare i nove žbuke, upotrijebiti će se također silikatni premaz, ali tako da se prethodno nanese temeljni sloj koje će izjednačiti strukturu, upojnost i kemijsku reakciju podloge.</t>
  </si>
  <si>
    <t>Bojenje mora biti kvalitetno i dobro izvedeno. Na obojenim površinama ne smije biti mrlja, površine moraju biti jednolične i čiste i ne smiju se Ijuštiti. Kit za ispunjenje udubina i pukotina mora biti srodnog sastava podlozi i boji.</t>
  </si>
  <si>
    <t>Ličenje bravarskih dijelova izvodi se nakon čišćenja rđe, premazom temeljne boje i potom liči vanjskom bojom za željezo u dva sloja.</t>
  </si>
  <si>
    <t>Ličenje stolarije izvodi se nakon skidanja starog naličja otapalima ili paljenjem. Potom je potrebno stolariju obrušiti, natopiti firnisom, kitati te ponovo brusiti. Na tako pripremljenu podlogu nanosi se dvostruki nalič, te lakira lakom otpornim na atmosferilije. Izbor tona, vrši se prema postojećem, a u suglasnosti s predstavnikom Gradskog zavoda za zaštitu spomenika kulture i prirode i nadzornim inženjerom.</t>
  </si>
  <si>
    <t>Jedinična cijena obuhvaća sav rad, materijal, sve troškove nabave i dopreme, skidanje i ponovnu postavu vanjske stolarije (vratna i prozorska krila), izradu uzoraka i sva čišćenja po završetku radova.</t>
  </si>
  <si>
    <t>Prije početka radova izvođač mora ustanoviti kvalitet podloge za izvođenje soboslikarskih i ličilačkih radova i ako ona nije pogodna za taj rad mora o tome pismeno obavijestiti svog naručioca radova, kako bi se na vrijeme mogla podloga popraviti i prirediti za soboslikarsko ličilačke radove. Kasnije pozivanje i opravdanje da kvalitet nije dobar radi loše podloge neće se uzimati u obzir.</t>
  </si>
  <si>
    <t>Podloga mora biti suha, čista, čvrsta, građevinski pripremljena te impregnirana.</t>
  </si>
  <si>
    <t>Boja se nanosi valjkom ili špricanjem u dva sloja u međusobnim intervalima od 6-8 sati. Bojanje uličnog pročelja mora se izvesti prema odobrenju nadzora.</t>
  </si>
  <si>
    <t>Jediničnom cijenom obuhvatiti dubinsku impregnaciju odgovarajućim sredstvom, bojanje u dva sloja i moguće više tonova.</t>
  </si>
  <si>
    <t>Boju i ton određuje predstavnik GZZSKP.</t>
  </si>
  <si>
    <r>
      <t>Obračun po m</t>
    </r>
    <r>
      <rPr>
        <vertAlign val="superscript"/>
        <sz val="11"/>
        <rFont val="Arial"/>
        <family val="2"/>
        <charset val="238"/>
      </rPr>
      <t>2</t>
    </r>
    <r>
      <rPr>
        <sz val="11"/>
        <rFont val="Arial"/>
        <family val="2"/>
      </rPr>
      <t xml:space="preserve"> ortogonalne projekcije pročelja, bez uvećanja.</t>
    </r>
  </si>
  <si>
    <t>U jediničnu cijenu stavke uračunati sve dodatke na složenost i  koeficijent za  povećanu količinu utroška boje za pojedinu obradu površine jer se nikakvi drugi dodaci i koeficijenti neće priznati.</t>
  </si>
  <si>
    <t>1.1.</t>
  </si>
  <si>
    <t>ravne strukturirane plohe</t>
  </si>
  <si>
    <t>1.2.</t>
  </si>
  <si>
    <t>ravne glatke plohe</t>
  </si>
  <si>
    <t>1.3.</t>
  </si>
  <si>
    <t>plohe s profilacijama</t>
  </si>
  <si>
    <t>1.4.</t>
  </si>
  <si>
    <t>zapadni zabat</t>
  </si>
  <si>
    <t>LIČILAČKI RADOVI UKUPNO:</t>
  </si>
  <si>
    <t>*</t>
  </si>
  <si>
    <t>U količine iskazane ovim troškovnikom  treba ukalkulirati postotak zbog loma i sl. u jed. cijenu.</t>
  </si>
  <si>
    <t>Kod izvedbe zidnog opločenja u jediničnu cijenu pojedine stavke ukalkulirati i brtvljenje silikonskim kitom sudara keramičkog / ljepljenog kamenog opločenja s dovratnicima, oblogom druge vrste i sl.</t>
  </si>
  <si>
    <t>KAMEN</t>
  </si>
  <si>
    <t>Za predmetne radove primjenjuju se norme:</t>
  </si>
  <si>
    <t>Prirodni kamen - DIN 52102; DIN 52104-1, 2; DIN V 52106, DIN 52108, HRN EN 1097-6, HRN EN 1926, HRN EN 12372, HRN EN 13161, HRN EN 13755</t>
  </si>
  <si>
    <t>Vezna sredstva, agregat, mort i građevinska ljepila - DIN 1164; DIN 18156-2, 4; DIN 18557; DIN 51043; HRN EN 459, HRN EN 1308, HRN EN 1324, HRN EN 1346, HRN EN 1348</t>
  </si>
  <si>
    <t>Mase za fugiranje - DIN 18540</t>
  </si>
  <si>
    <t>Izolacijski materijali - DIN 18161-1, DIN 1864-2, DIN 1865-2, HRN EN 622, HRN EN 13162 do HRN EN 13671</t>
  </si>
  <si>
    <t>Sredstva za pričvršćenje - DIN 1053-1, DIN 18516-1 i DIN 18516-3</t>
  </si>
  <si>
    <t>MATERIJALI</t>
  </si>
  <si>
    <t>Prirodni kamen debljine do 80 mm smatrat će se standardnom dimenzijom (ploče), preko 80 mm smatrat će se specijalnim oblicima (masiv). Debljine ploča i masiva su definirane ovisno o funkciji, očekivanim servisnim opterećenjima, čvrstoći materijala, formatima, načinu polaganja i vrsti podloge.</t>
  </si>
  <si>
    <t>Izabrani kamen atestira se na:
- upijanje vlage,
- zapreminsku specifičnu težinu,
- poroznost i stupanj gustoće,
- postojanost na mraz,
- habanje.</t>
  </si>
  <si>
    <t>Tolerancije mjera koje je potrebno primjeniti na debljine ploča i masiva:</t>
  </si>
  <si>
    <t>a) za debljine do 30 mm - +/- 5%</t>
  </si>
  <si>
    <t>b) debljine veće od 30 mm - +/- 1,5 mm</t>
  </si>
  <si>
    <t>c) debljine veće od 80 mm - +/- 2,5 mm</t>
  </si>
  <si>
    <t>d) kod ploča korištenih u kombinaciji kao obloga - debljina na izloženim rubovima +/- 0,25 mm</t>
  </si>
  <si>
    <t>e) kod masiva korištenih u kombinaciji kao obloga - debljina na izloženim rubovima +/-  0,5 mm</t>
  </si>
  <si>
    <t>Tolerancije mjera za duljine ploča i masiva:
a) do 60 cm duljine - +/- 0,5 mm
b) više od 60 cm duljine - +/- 1 mm</t>
  </si>
  <si>
    <t>U slučaju specifikacije određenih kutova, isti će biti podložni tolerancijama +/- 0,1 %, sa maksimalno 1 mm.</t>
  </si>
  <si>
    <t>Odstupanja ravnosti površine koje se bruse ili poliraju ne smije biti veća od 0,1 % duljine veće stranice, sa maksimumom od 1 mm.</t>
  </si>
  <si>
    <t>Prirodna odstupanja u bojama i uzorcima su dozvoljena, uz prethodnu ovjeru uzorka od strane projektanta.</t>
  </si>
  <si>
    <t>Ploče koje su okrhnute ili nepravilno brušene neće se preuzeti, a ukoliko ih izvođač ugradi morati će ih na vlastiti trošak izmjeniti.</t>
  </si>
  <si>
    <t>Kod korištenja pješčara i vapnenca, dozvoljene su manje šupljine - prirodne greške u kamenu. Iste se ne popunjavaju, osim uz izričito zahtjevanje projektanta / investitora.</t>
  </si>
  <si>
    <t>Agregat mora biti mješovite strukture zrna i ispran od štetnih tvari.</t>
  </si>
  <si>
    <t>Punila za fuge, brtvila i mort koji se koriste ne smiju ni na koji način utjecati na promjenu boje kamena.</t>
  </si>
  <si>
    <t>U slučajevima kada je podložni mort potrebno armirati, koristiti će se armaturna mreža dimenzije oka 50x50 mm, promjera žice 2 mm.</t>
  </si>
  <si>
    <t>IZVEDBA</t>
  </si>
  <si>
    <t>Izvođač kamenarskih radova koji izvodi opločenje na gotovu betonsku podlogu ili gotovi zid, mora prije početka radova podlogu pregledati i sve primjedbe u pisanom obliku dostaviti nadzornom inženjeru kako bi se eventualni nedostaci mogli na vrijeme odstraniti. Nikakav naknadni prigovor neće se uzeti u obzir, već će izvođač kamenarskih radova sve popravke morati izvršiti o svom trošku.</t>
  </si>
  <si>
    <t>Prije polaganja kamena potrebno je pripremiti podlogu, tj. očistiti od prašine i masnoća.</t>
  </si>
  <si>
    <t>Tijekom rada, temperatura podloge, materijala i zraka u prostoriji ne smije biti manja od 5°C.</t>
  </si>
  <si>
    <t>Ploče i masivi koji se ugrađuju uz komponente kao vrata, prozori, instalacije trebaju se postavljati nakon ugradnje tih komponenti, ili u skladu s radioničkim detaljnim nacrtima.</t>
  </si>
  <si>
    <t>Trass (pucolanski) cement sukladno DIN 1164 treba se koristiti kao podložni mort za ugradnju. U slučajevima kada postoji mogućnost promjene boje kamena, potrebno je upotrijebiti specijalni trass cement ili brzovežući cement u koji se može dodati pucolan.</t>
  </si>
  <si>
    <t>Omjer cement - pjesak treba biti 1:4 za unutarnja oblaganja, odnosno 1:3 za vanjska oblaganja. Kao agregat koristiti riječni isprani pijesak dimenzije zrna 0-4 mm.</t>
  </si>
  <si>
    <t xml:space="preserve">Kod polaganja kamena u mort, debljina morta treba iznositi 10-20 mm za unutarnja popločenja, odnosno 10 do 30 mm za vanjska popločenja. </t>
  </si>
  <si>
    <t>Ventilirane ovješene zidne kamene obloge trebaju biti projektirane i ugrađene u skladu s DIN 18516-3, sidra fiksirana u mort grupe III kako je specificirano u DIN 1053-1</t>
  </si>
  <si>
    <t>Vanjska zidna opločenja ugrađena u mort, trebaju biti projektirane i ugrađene u skladu s DIN 18515-1</t>
  </si>
  <si>
    <t>Ukoliko se kamen polaže ljepljenjem treba prema uputstvu proizvođača ljepila pripremiti smjesu, a zatim je nanositi na podlogu prvo ravnom, onda nazubljenom lopaticom kako bi se dobila točna optimalna debljina sloja ljepila. Kamenu ploču utisnuti u ljepilo.</t>
  </si>
  <si>
    <t>Kod polaganja kamenih ploča na pod ljepljenjem prethodno treba provjeriti ravninu poda. Kod odstupanja većih od 0,5 cm potrebno je izvesti sloj za izravnanje posebnom masom za izravnanje, a što će se utvrditi pregledom i upisom u građevinski dnevnik od strane nadzornog inženjera.</t>
  </si>
  <si>
    <t>Plohe gotovog poda ili zida moraju biti potpuno ravne, kontrola libelom u svim smjerovima (osim ukoliko pojedinom stavkom nije propisano postavljanje pod određenim kutem).</t>
  </si>
  <si>
    <t>SPOJEVI (FUGE)</t>
  </si>
  <si>
    <t>Širina spojeva (fuga) propisuje se pojedinim stavkama i pretpostavlja se da se izvode sljubljene fuge minimalne dimenzije. U slučaju nemogućnosti izvedbe sljubljenih fuga, fuge trebaju biti jednake dimenzije i moraju kompenzirati sva odstupanja u dimenzijama kamenih ploča koja su opisana u poglavlju Materijali.</t>
  </si>
  <si>
    <t>Fuge se popunjavaju sivim cementnim mortom ili drugačije ukoliko je propisano u opisu stavke. Na kamenim popločenjima sa grubom, nepoliranom površinom nije dopušteno popunjavanje fuga razljevanjem morta.</t>
  </si>
  <si>
    <t>Fugiranje se smije izvoditi tek nakon što se sav podložni mort u koji je kamen postavljan posušio.</t>
  </si>
  <si>
    <t>Prije početka radova izvođač je dužan donijeti uzorke kamena na odobrenje naručitelju.</t>
  </si>
  <si>
    <t>Opločenja podova i oblaganje zidova obračunava će se po m² razvijene površine opločenja, dok se izvođenje sokla, klupčica i sl. obračunava po m², m' ili komadu.</t>
  </si>
  <si>
    <t>Jedinična cijena uključuje:</t>
  </si>
  <si>
    <t>sav materijal uključivo dostavu uzoraka kamena na odobrenje naručitelju (ploče dimenzija 30x30 cm),</t>
  </si>
  <si>
    <t>uzimanje mjera na gradilištu  i definiranje ugradbenih dimenzija,</t>
  </si>
  <si>
    <t>tehnološku razradu svih detalja,</t>
  </si>
  <si>
    <t>izradu radioničkih nacrta, shema polaganja i šablona za ploče nepravilnog oblika,</t>
  </si>
  <si>
    <t>sav spojni materijal, sidrene ploče, mort za podlijevanje ležaja,</t>
  </si>
  <si>
    <t>postavu i skidanje radne skele,</t>
  </si>
  <si>
    <t>sve posredne i neposredne troškove za rad, materijal, alat i građevinske strojeve,</t>
  </si>
  <si>
    <t>sve transporte,</t>
  </si>
  <si>
    <t>čišćenje tokom rada,</t>
  </si>
  <si>
    <t>odvoz i zbrinjavanje smeća,</t>
  </si>
  <si>
    <t>završno čišćenje prije primopredaje radova,</t>
  </si>
  <si>
    <t>nadoknadu eventualne štete nastale iz nepažnje na svojim ili tuđim radovima.</t>
  </si>
  <si>
    <t>Prije početka radova izvođač mora ustanoviti kvalitetu podloge za izvođenje soboslikarskih i ličilačkih radova i ako ona  nije pogodna za taj rad mora o tome pismeno obavijestiti svog naručioca radova, kako bi se na vrijeme mogla podloga popraviti i prirediti za soboslikarsko ličilačke radove. Kasnije pozivanje i opravdanje da kvaliteta nije dobra radi loše podloge neće se uzimati u obzir.</t>
  </si>
  <si>
    <t>Restauracija kamenih površina rubnih dijelova i čeonih ploha balkonske ploče na 1. katu. Radovi se sastoje od pranja, čišćenja, i liječenja barijevim hidroksidom, te učvršćenjem silanom iz "OH" skupine. Za nadopunu manjih oštećenja upotrebljavat će se mort s odgovarajućom kamenom sitneži. Uključena dubinska zaštita nanošenjem preparata sa svrhom impregnacije kamena, vodootpornosti i sprečavanja nastanka mikroflore (alge, mahovine, plijesni).
Sve detalje i postupke restauracije prije početka radova mora odobriti predstavnik GZZSKP.</t>
  </si>
  <si>
    <t>Stavka uključuje i tonsko ujednačavanje sa postojećim kamenom.</t>
  </si>
  <si>
    <r>
      <t>Obračun po m</t>
    </r>
    <r>
      <rPr>
        <vertAlign val="superscript"/>
        <sz val="11"/>
        <rFont val="Arial"/>
        <family val="2"/>
        <charset val="238"/>
      </rPr>
      <t>2</t>
    </r>
    <r>
      <rPr>
        <sz val="11"/>
        <rFont val="Arial"/>
        <family val="2"/>
        <charset val="238"/>
      </rPr>
      <t>.</t>
    </r>
  </si>
  <si>
    <t>KAMENARSKI RADOVI UKUPNO</t>
  </si>
  <si>
    <t>Sanacija dekorativnih elemenata na pročelju obaviti će se čišćenjem i sanacijom na građevini ili restauracijom u radionici. Točan opseg radova i način izvedbe utvrditi će se nakon postavljanja skele, kada će biti moguće na licu mjesta utvrditi stanje svakog pojedinog elementa.</t>
  </si>
  <si>
    <t>Sanacija na građevini izvesti će se upotrebom štuko-mase ili drugog matrijala u kojem su izvedeni izvorni elementi i to u slučajevima kada je osnova elementa zadovoljavajuće čvrstoće, a nedostaju manji dijelovi pojedinog elementa. Upotrebljeni materijal treba imati zadovoljavajuću čvrstoću, otpornost na smrzavanje, vodoodbojnost i paropropusnost. Dograđene dijelove treba imobilizirati pomoću armature iz nehrđajućeg materijala.</t>
  </si>
  <si>
    <t>Elementi koji nedostaju, ili su oštećenja takva da na građevini nije moguća sanacija, zamijeniti će se novima. Po jedan primjerak svakog različitog elementa treba retuširati i po potrebi dograditi dijelove koji nedostaju, kako bi poslužio kao izvornik za izradu kalupa. Potreban broj kalupa i odljeva izraditi će se u odgovarajućoj smjesi (gipsana kapa, silikonski ili kalup od gume, smjesa bijelog cementa i odgovarajućeg punila, štuko masa,  epoksidne smole ili odgovarajuće, u dogovoru s nadležnim konzervatorom). Navedena smjesa treba imati zadovoljavajuću čvrstoću, paropropusnost i biti otporna na atmosferske utjecaje. Prilikom punjenja kalupa smjesom za izradu odljeva treba ugraditi i prihvatnu armaturu od nehrđajućeg materijala.</t>
  </si>
  <si>
    <t>Elementi se ugrađuju u tijeku izvedbe fasaderskih radova, tj. nakon što se izvede gruba žbuka. Postavljaju se na očišćenu i čvrstu podlogu (najčešće zid od pune opeke s kojeg je otučena žbuka). Učvršćuju se odgovarajućim prokrom vijcima i ankerima. Nakon postave treba po potrebi obaviti retuš (na spojevima pojedinih dijelova ili ako je došlo do sitnijih oštećenja prilikom ugradnje) i izvesti sloj fine žbuke, s tim da se pazi da ne dođe do naknadnih oštećenja elemenata, te završni zaštitni premaz.</t>
  </si>
  <si>
    <t>Sve radove treba izvesti prema važećim tehničkim propisima, normama ili prihvaćenim recepturama, te uzancama zanata.</t>
  </si>
  <si>
    <t>Kod primopredaje radova izvoditelj je dužan predati investitoru uvjerenje o kvaliteti svih ugrađenih materijala (atesti, normi).</t>
  </si>
  <si>
    <t>Jediničnom cijenom treba obuhvatiti:</t>
  </si>
  <si>
    <t>sav rad i pomoćni materijal</t>
  </si>
  <si>
    <t>troškove transporta i prijenosa do mjesta rada</t>
  </si>
  <si>
    <t>skidanje elemenata koji služe kao izvornici</t>
  </si>
  <si>
    <t>uzimanje otisaka</t>
  </si>
  <si>
    <t>izradu kalupa</t>
  </si>
  <si>
    <t>izradu odljeva sa potrebnom armaturom za učvršćenje</t>
  </si>
  <si>
    <t>postavu na građevini, uključujući prethodnu razgradnju i demontažu postojećih elemenata koji se ne zadržavaju</t>
  </si>
  <si>
    <t>alat i pribor te sav horizontalni i vertikalni transport</t>
  </si>
  <si>
    <t>nakon postave skele utvrdit će se točno stanje elemenata od strane predstavnika GZZSKP i nadzornog inženjera, te odrediti koji elementi se mogu restaurirati na licu mjesta, a za koje je potrebna izrada odljeva</t>
  </si>
  <si>
    <t>Čišćenje i sanacija manje oštećenih dijelova pročeljne plastike - restauracija na licu mjesta.</t>
  </si>
  <si>
    <t>Stavka obuhvaća  imobilizaciju nehrđajućim trnovima, čišćenje od naliča boje, pranje, retuširanje i restauraciju izvornog oblika kod manijh oštećenja tehnikom kiparskog retuša i završni silikonski premaz za zaštitu od atmosferilija. 
Uključeno je i uzimanje otiska pojedinih  dijelova dekoracija koji nedostaju na drugim pozicijama, izrada odljeva te nadopunjavanje dekoracije na tim pozicijama.</t>
  </si>
  <si>
    <t>Zvršna obrada bojanjem fasadnom bojom u tonu po izboru predstavnika GZZSKP, sve uračunato u jediničnu cijenu stavke.</t>
  </si>
  <si>
    <t>D2</t>
  </si>
  <si>
    <t>grupa od 3 gute na profilaciji parapeta prozora, 1. kat;
ukupnih dim. 15x5 cm</t>
  </si>
  <si>
    <t>D4</t>
  </si>
  <si>
    <t>kapitel srednjeg pilastra rubnih prozora, 1. kat;
ukupnih dim. 40x20 cm</t>
  </si>
  <si>
    <t>D5</t>
  </si>
  <si>
    <t>konzole rubnih prozora i balk. Vrata, 1. kat;
ukupnih dim. 25x100 cm</t>
  </si>
  <si>
    <t>D6</t>
  </si>
  <si>
    <t>konzolne volute prozora, 1. kat;
ukupnih dim. 25x50 cm</t>
  </si>
  <si>
    <t>1.5.</t>
  </si>
  <si>
    <t>D7</t>
  </si>
  <si>
    <t>dekoracije stražnjih ploha segmentnog zabata balkonskih vrata, 1. kat;
ukupnih dim. 80x40 cm</t>
  </si>
  <si>
    <t>1.6.</t>
  </si>
  <si>
    <t>D9</t>
  </si>
  <si>
    <t>dekoracije stražnjih ploha segmentnih zabata 
rubnih prozora, 1.kat;
ukupnih dim. 100x50 cm</t>
  </si>
  <si>
    <t>1.7.</t>
  </si>
  <si>
    <t>D12</t>
  </si>
  <si>
    <t>konzolne volute prozora, 2.kat;
ukupnih dim. 15x45 cm</t>
  </si>
  <si>
    <t>1.8.</t>
  </si>
  <si>
    <t>D14</t>
  </si>
  <si>
    <t>bogato dekorirana polja iznad rubnih prozora 
2.kata s girlandama, vijencem, vrpcama i gutama; Pojedini elementi na jednoj ploči nedostaju. Potrebno je na ploči gdje postoje uzeti otisak, napraviti odljev te nadopuniti nedostajuće dijelove.
ukupnih dim. 200x60 cm</t>
  </si>
  <si>
    <t>1.9.</t>
  </si>
  <si>
    <t>D15</t>
  </si>
  <si>
    <t>floralne dekoracije kapitela pilastara na istaknutim rizalitima;
ukupnih dim. 120x40 cm</t>
  </si>
  <si>
    <t>1.10.</t>
  </si>
  <si>
    <t>D17</t>
  </si>
  <si>
    <t>dekoracije zaglavnih elemenata prozora 3. kata;
ukupnih dim. 110x40 cm</t>
  </si>
  <si>
    <t>Izvedba novih dijelova pročeljne plastike u svemu kao izvorna.</t>
  </si>
  <si>
    <t>Stavka obuhvaća:</t>
  </si>
  <si>
    <t xml:space="preserve">Pažljivu demontažu pojedinih elemenata pročeljne plastike, utovar i odvoz u atelje </t>
  </si>
  <si>
    <t xml:space="preserve">Izradu novih dijelova pročeljne plastike u ateljeu: retuš i rekonstrukciju izvornika, izradu silikonskog kalupa, izradu odljeva. 
</t>
  </si>
  <si>
    <t>Dostavu istih do gradilišta</t>
  </si>
  <si>
    <t>Montažu pojedinih komada sa nehrđajućim klinovima</t>
  </si>
  <si>
    <t>Završna obrada bojanjem fasadnom bojom u tonu po izboru predstavnika GZZSKP.</t>
  </si>
  <si>
    <t>Obračun po kompletu, komadu i  m¹.</t>
  </si>
  <si>
    <t>D1</t>
  </si>
  <si>
    <t>balustri unutar parapeta rubnih prozora, 1. kat;
ukupnih dim. fi 16 cm, h=60 cm</t>
  </si>
  <si>
    <t>2.1.1.</t>
  </si>
  <si>
    <t>izrada kompleta kalupa</t>
  </si>
  <si>
    <t>2.2.1.</t>
  </si>
  <si>
    <t>2.3.1.</t>
  </si>
  <si>
    <t>D8</t>
  </si>
  <si>
    <t>pločica s triglifom na zabatu balkonskih vrata, 1.kat;
ukupnih dim. 20x50 cm</t>
  </si>
  <si>
    <t>2.4.1.</t>
  </si>
  <si>
    <t>D10</t>
  </si>
  <si>
    <t>pločice s triglifom na zabatu rubnih prozora, 1.kat;
ukupnih dim. 20x65 cm</t>
  </si>
  <si>
    <t>2.5.1.</t>
  </si>
  <si>
    <t>2.6.1.</t>
  </si>
  <si>
    <t>D13</t>
  </si>
  <si>
    <t>bogato dekorirano polje iznad srednjeg prozora 2.kata s girlandama, vijencem i vrpcama;
ukupnih dim. 140x60 cm</t>
  </si>
  <si>
    <t>2.7.1.</t>
  </si>
  <si>
    <t>2.8.1.</t>
  </si>
  <si>
    <t>2.9.1.</t>
  </si>
  <si>
    <t>D21</t>
  </si>
  <si>
    <t>ukrasne konzole pod krovnim vijencem;
ukupnih dim. 50x180 cm</t>
  </si>
  <si>
    <t>2.10.1.</t>
  </si>
  <si>
    <t>D22</t>
  </si>
  <si>
    <t>profil s gutama nad ukrasnim konzolama  pod krovnim vijencem;
ukupnih dim. 50x20x55 cm</t>
  </si>
  <si>
    <t>2.11.1.</t>
  </si>
  <si>
    <t>D23</t>
  </si>
  <si>
    <t>zuborez krovnog vijenca;
h=15 cm</t>
  </si>
  <si>
    <t>2.12.1.</t>
  </si>
  <si>
    <t>Izvedba novih dijelova pročeljne plastike na osnovu konzervatorskih istraživanja.</t>
  </si>
  <si>
    <t>Studiju detalja pročelja i relevantnih primjera, izradu skice te plana učvršćenja i armiranja, kiparskog modela</t>
  </si>
  <si>
    <t xml:space="preserve">Izradu silikonskog kalupa i izradu odljeva.
</t>
  </si>
  <si>
    <t>Svaku pojedinu fazu treba odobriti predstavnik GZZSKP.</t>
  </si>
  <si>
    <t>3.1.</t>
  </si>
  <si>
    <t>D11</t>
  </si>
  <si>
    <t>zaglavna dekoracija na segmentnim zabatima;
ukupnih dim. fi 30 cm, h=40 cm</t>
  </si>
  <si>
    <t>3.1.1.</t>
  </si>
  <si>
    <t>3.2.</t>
  </si>
  <si>
    <t>D16</t>
  </si>
  <si>
    <t>gute pod šembranama gornjih dijelova prozora 3. kata;
ukupnih dim. 15x5 cm</t>
  </si>
  <si>
    <t>3.2.1.</t>
  </si>
  <si>
    <t>3.3.</t>
  </si>
  <si>
    <t>D18</t>
  </si>
  <si>
    <t>dekorirane ploče nad rubnim prozorima 3. kata;
ukupnih dim. 190x65 cm</t>
  </si>
  <si>
    <t>3.3.1.</t>
  </si>
  <si>
    <t>3.4.</t>
  </si>
  <si>
    <t>D19</t>
  </si>
  <si>
    <t>dekorirane ploče nad srednjim prozorima 3. kata;
ukupnih dim. 130x65 cm</t>
  </si>
  <si>
    <t>3.4.1.</t>
  </si>
  <si>
    <t>3.5.</t>
  </si>
  <si>
    <t>D20</t>
  </si>
  <si>
    <t>gute pod dekoriranim pločama nad prozorima 3. kata;
ukupnih dim. 15x5 cm</t>
  </si>
  <si>
    <t>3.5.1.</t>
  </si>
  <si>
    <t>3.6.</t>
  </si>
  <si>
    <t>D24</t>
  </si>
  <si>
    <t>triglif pod ukrasnom konzolom atike;
ukupnih dim. 40x55 cm</t>
  </si>
  <si>
    <t>3.6.1.</t>
  </si>
  <si>
    <t>3.7.</t>
  </si>
  <si>
    <t>D25</t>
  </si>
  <si>
    <t>ukrasne konzole na atici;
ukupnih dim. 40x40x60 cm</t>
  </si>
  <si>
    <t>3.7.1.</t>
  </si>
  <si>
    <t>3.8.</t>
  </si>
  <si>
    <t>D26</t>
  </si>
  <si>
    <t>profilirani završetak bočnih dijelova atika s volutom;
ukupnih dim. 50x10 cm</t>
  </si>
  <si>
    <t>lijeve</t>
  </si>
  <si>
    <t>desne</t>
  </si>
  <si>
    <t>3.8.1.</t>
  </si>
  <si>
    <t>3.9.</t>
  </si>
  <si>
    <t>D27</t>
  </si>
  <si>
    <t>dekoracije limenog obruba maske ležećeg žlijeba (jedna voluta s pola središnjeg diska) – izvodi se lijevanjem u leguri cinka (cinkotit);
ukupnih dim. 50x25 cm</t>
  </si>
  <si>
    <t>Sve izvesti prema detalju Dekoracija maske žlijeba.</t>
  </si>
  <si>
    <t>3.9.1.</t>
  </si>
  <si>
    <t>3.10.</t>
  </si>
  <si>
    <t>D28</t>
  </si>
  <si>
    <t>Gute pod istaknutim središnjim dijelom atike;
ukupnih dim. 25x5 cm</t>
  </si>
  <si>
    <t>3.10.1.</t>
  </si>
  <si>
    <t>3.11.</t>
  </si>
  <si>
    <t>D29</t>
  </si>
  <si>
    <t>Ukrasne girlande i vrpce na istaknutom srednjem dijelu atike;
ukupnih dim. 60x90 cm</t>
  </si>
  <si>
    <t>3.11.1.</t>
  </si>
  <si>
    <t>3.12.</t>
  </si>
  <si>
    <t>D30</t>
  </si>
  <si>
    <t>Ukrasna kartuša sa ženskim portretom s kacigom, ogrlicama, rojtama i drugim dekoracijama;
ukupnih dim. 65x125 cm</t>
  </si>
  <si>
    <t>3.12.1.</t>
  </si>
  <si>
    <t>3.13.</t>
  </si>
  <si>
    <t>D31</t>
  </si>
  <si>
    <t>Zaglavna dekoracija atike s triglifom, profilacijom, stiliziranom bakljom i dekoriranim upornjacima;
ukupnih dim. 30x40x70 cm</t>
  </si>
  <si>
    <t>3.13.1.</t>
  </si>
  <si>
    <t>Izvedba nove balkonske ograde sa stupovima i balustradom.</t>
  </si>
  <si>
    <t>Preporučena izrada od predgotovljenih olakšanih betonskih montažnih elemenata.</t>
  </si>
  <si>
    <t>Stavka uključuje izradu detaljnih radioničkih nacrta sa planom montiranja na zgradu te planom međusobnog spajanja elemenata i montaže na predviđene pozicije. Radioničke nacrte kao i sve detalje izrade novih elemenata, profilacije i dimenzije mora odobriti predstavnik GZZSKP.</t>
  </si>
  <si>
    <t>Stavkom obuhvatiti izradu elemenata sa kompletnim radom i materijalom kao i transport i montažu na gradilištu.</t>
  </si>
  <si>
    <t>U cijenu ukalkulirati završnu obradu betonskih elemenata brušenjem.</t>
  </si>
  <si>
    <t>Pošto se nova ograda znatno veće težine od postojeće metalne učvršćuje u postojeću ploču, prije početka radova potrebno je izvršiti detaljan konstruktivni pregled nosive konstrukcije balkona od strane ovlaštenog statičara, što je uključeno u stavku.</t>
  </si>
  <si>
    <t>Ovlašteni statičar utvrđuje da li je stanje postojeće balkonske ploče podobno za rekonstrukciju izvorne balkonske ograde.</t>
  </si>
  <si>
    <t>Tek nakon potvrde ovlaštenog statičara, moguće je pristupiti izradi i postavi nove balkonske ograde.</t>
  </si>
  <si>
    <t>Obračun po kompletu, komadu i m'.</t>
  </si>
  <si>
    <t>4.1.</t>
  </si>
  <si>
    <t>Novi betonski stupovi balkona 1. kata prema izvornom, prema prethodno odobrenim radioničkim nacrtima. Dimenzija betonskih stupova 25x25 cm visine 94 cm.</t>
  </si>
  <si>
    <t>Obračun po kompletu izrađenog i montiranog stupa.</t>
  </si>
  <si>
    <t>4.1.1.</t>
  </si>
  <si>
    <t>4.2.</t>
  </si>
  <si>
    <t>Betonska pasica između novih betonskih stupova balkona 1. kata (baza) prema izvornom, prema prethodno odobrenim radioničkim nacrtima. Dimenzija betonske pasice – širina 28 cm, visina 27 cm.</t>
  </si>
  <si>
    <t>Na betonsku pasicu postavljaju se novoizrađeni balustri prema izvornom.</t>
  </si>
  <si>
    <t xml:space="preserve">Obračun po m1 izrade betonske pasice dim. 28x27 cm   </t>
  </si>
  <si>
    <t>4.2.1.</t>
  </si>
  <si>
    <t>4.3.</t>
  </si>
  <si>
    <t>Betonska završna profilirana kapa novoizrađene ograde balkona (dolazi na betonske ogradne stupove i novougrađene balustre) prema izvornom, prema prethodno odobrenim radioničkim nacrtima. Dimenzija betonske kape – širina 34 cm, visina 13 cm.</t>
  </si>
  <si>
    <t xml:space="preserve">Obračun po m1 izrade betonske ogradne profilirane pokrovne kape dim. 34x13 cm   </t>
  </si>
  <si>
    <t>4.3.1.</t>
  </si>
  <si>
    <t>4.4.</t>
  </si>
  <si>
    <t>Balustri balkonske ograde prema izvornom, prema prethodno odobrenim radioničkim nacrtima. Dimenzija balustra – fi 16 cm, visina 60 cm. Uključuje:</t>
  </si>
  <si>
    <t>Izradu radioničkih nacrta, plana učvršćenja i armiranja, kiparskog modela</t>
  </si>
  <si>
    <t>Izradu silikonskog kalupa i izradu odljeva</t>
  </si>
  <si>
    <t>Obračun po komadu balustra ukupnih dim. fi 16 cm, h=60 cm</t>
  </si>
  <si>
    <t>4.4.1.</t>
  </si>
  <si>
    <t>Izrada držača za zastavu. Novi držač za zastavu izvesti u skladu sa stilskim karakteristikama i na osnovu usporednih primjera. Stavka uključuje konzervatorska istraživanja stilskih karakteristika i usporednih primjera te definiranje izgleda.
Uključena izrada nacrta u mjerilu 1:1 s prikazom detalja uz konzultacije i po odobrenju nadležnog konzervatora, modela, retuš, izrada kalupa i odljeva, završna obrada i montaža. 
Sve detalje i postupke izrade prije početka radova mora odobriti predstavnik GZZSKP.</t>
  </si>
  <si>
    <t>RESTAURATORSKI RADOVI UKUPNO:</t>
  </si>
  <si>
    <t>Dobava i montaža novog krovnog prozora  dimenzija 50/60 cm, od pocinčanog lima d=0,6 mm, s poklopcem od žičanog stakla d=6 mm. Staklo je fiksirano za okvir silikonskim kitom. Postava ručice za podizanje poklopca od plosnatog željeza 30/5 mm.</t>
  </si>
  <si>
    <t>Dobava, izrada i postava maske ležećeg žlijeba na uličnom pročelju. Maska se izvodi cinkotit limom d=0.80mm.</t>
  </si>
  <si>
    <t>Masku postaviti nakon postavljanja opšavnog lima krovnog vijenca.</t>
  </si>
  <si>
    <t>Sve izvesti prema detalju.</t>
  </si>
  <si>
    <t>maska visine 36 cm</t>
  </si>
  <si>
    <t>Dobava, izrada i postava pokrovnog lima na masci žlijeba. Opšav se izvodi cinkotit limom d=0.70mm, razvijene širine 30 cm.</t>
  </si>
  <si>
    <t>Stavka uključuje nabavu i postavu kuka koje se pričvršćuju u čn U profil na vrhu nasača maske.</t>
  </si>
  <si>
    <t>Pokrovni lim sa stražnje strane nepropusno spojiti sa ležećim žlijebom.</t>
  </si>
  <si>
    <t>Pokrovni lim se stavlja na ravne dijelove maske dok je ukrasni dio pokrova obrađen u Restauratorskim radovima.</t>
  </si>
  <si>
    <t>pokrovni lim r.š. 30 cm</t>
  </si>
  <si>
    <t>Dobava, izrada i postava novih okruglih olučnih cijevi za odvodnju oborinske vode sa dvorišnih prigradnja, od pocinčanog  lima d=0.55mm. Lim je razvijene širine 44 cm, Ø14cm.</t>
  </si>
  <si>
    <t>Uključivo obujmice za učvršćenje u zid, spoj na horizontalni ležeći žlijeb  te prodori kroz vijence balkonske ploče.</t>
  </si>
  <si>
    <t xml:space="preserve">opšav prodora oluka kroz balkonsku ploču </t>
  </si>
  <si>
    <t>pravilnik o tehničkim mjerama i uvjetima za zaršne radove u građevinarstvu,</t>
  </si>
  <si>
    <t>Svi radovi moraju se izvesti po izabranom uzorku i tonu, koje je ličilac dužan izvesti prije početka radova od materijala od kojeg će se radovi izvesti, a u svemu prema uputama proizvođača i GZZZSKP. Na tako izvedene uzorke izvoditelj mora ishodovati suglasnost predstavnika GZZZSKP i nadzornog inžinjera investitora, pa tek onda započeti sa izvođenjem radova.</t>
  </si>
  <si>
    <t>Ličenje stolarije izvodi se nakon skidanja starog naličja otapalima ili paljenjem. Potom je potrebno stolariju obrušiti, natopiti firnisom, kitati te ponovo brusiti. Na tako pripremljenu podlogu nanosi se dvostruki nalič, te lakira lakom otpornim na atmosferilije. Izbor tona, vrši se prema postojećem, a u suglasnosti s predstavnikom GZZZSKP i nadzornim inženjerom.</t>
  </si>
  <si>
    <t>Bojanje natkrovnih dijelova dimnjaka, dvokomponentnom silikatnom bojom sa svim potrebnim predradnjama u tonu koji odobri nadležni konzervator. Obračun po m² plohe dimnjaka.</t>
  </si>
  <si>
    <t>Završna obrada površine u dva sloja i broj tonova prema odobrenju predstavnika Gradskog zavoda za zaštitu spomenika kulture i prirode.</t>
  </si>
  <si>
    <t>Bojanje krovnog vijenca na dvorišnom pročelju glavnog volumena zgrade i krovnog vijenca na pročeljima dvorišnih prigradnji, obnovljenih kompletno novom žbukom - silikatnom bojom za fasade, paropropusnom, vodonepropusnom u dva sloja. Bojanje izvesti u skladu sa zahtjevima proizvođača. Boje izrađene na osnovi silikonske emulzije i vodene disperzije sintetskog veziva moraju dobro prijanjati na podlogu. Moraju biti postojane na utjecaj alkalija, dimnih i industrijskih plinova te imati dobru pokrivnost.</t>
  </si>
  <si>
    <t>Jediničnom cijenom obuhvatiti dubinsku impregnaciju odgovarajućim sredstvom, bojanje u dva sloja.</t>
  </si>
  <si>
    <r>
      <t>Obračun po m</t>
    </r>
    <r>
      <rPr>
        <vertAlign val="superscript"/>
        <sz val="11"/>
        <rFont val="Arial"/>
        <family val="2"/>
      </rPr>
      <t>2</t>
    </r>
    <r>
      <rPr>
        <sz val="11"/>
        <rFont val="Arial"/>
        <family val="2"/>
      </rPr>
      <t xml:space="preserve"> razvijene širine, bez uvećanja.</t>
    </r>
  </si>
  <si>
    <t>22,5*0,75</t>
  </si>
  <si>
    <t>profilirani krovni vijenac na pročeljima dvorišnih prigradnji</t>
  </si>
  <si>
    <t>13,5*0,7</t>
  </si>
  <si>
    <t>Bojanje maske ležećeg žlijeba, uključivo sa pokrovnim limom i dekoracijama limenog obruba (#D27), izrađene od cinkotit lima.</t>
  </si>
  <si>
    <t>Stavka uključuje dobavu materijala i dvokratno bojanje odgovarajućom bojom za lim sa svim potrebnim predradnjama, sve prema uputama proizvođača.</t>
  </si>
  <si>
    <t>Bojati u prirodnu boju cinka, ton prema odabiru nadležnog predstavnika GZZSKP.</t>
  </si>
  <si>
    <t>Obračun po m² maske žlijeba.</t>
  </si>
  <si>
    <t>U potpunosti spremno za ličenje.</t>
  </si>
  <si>
    <t>Gletanje unutarnjih zidova na mjestima gdje je skinuta žbuka i sanirana pukotina vapnenom žbukom.</t>
  </si>
  <si>
    <t>Limene oluke pažljivo demontirati. Postava novih oluka nakon izvedbe radova sanacije pročelja (opisana u limarskim radovima - nije dio konstruktivne obnove).</t>
  </si>
  <si>
    <t>ulično (sjeverno) pročelje</t>
  </si>
  <si>
    <t>zapadni svjetlarnik</t>
  </si>
  <si>
    <t>dvorišno (južno) pročelje</t>
  </si>
  <si>
    <r>
      <t>Zidanje oštećenih dijelova zida i istaka nastalih ispadanjem opeke. 
Stavkom je obuhvaćeno vađenje iz ležajeva dotrajale opeke i ponovno zidanje novom
punom opekom u produženom mortu. Prilikom zidanja treba poštivati postojeći vez opeke, a kod istaknutih dijelova konstrukcije vijenaca opeku odsjecanjem prilagoditi izvornom obliku. Obračun po m</t>
    </r>
    <r>
      <rPr>
        <vertAlign val="superscript"/>
        <sz val="11"/>
        <color theme="1"/>
        <rFont val="Arial"/>
        <family val="2"/>
        <charset val="238"/>
      </rPr>
      <t>2</t>
    </r>
    <r>
      <rPr>
        <sz val="11"/>
        <color theme="1"/>
        <rFont val="Arial"/>
        <family val="2"/>
        <charset val="238"/>
      </rPr>
      <t xml:space="preserve"> saniranog zida i m</t>
    </r>
    <r>
      <rPr>
        <vertAlign val="superscript"/>
        <sz val="11"/>
        <color theme="1"/>
        <rFont val="Arial"/>
        <family val="2"/>
        <charset val="238"/>
      </rPr>
      <t>'</t>
    </r>
    <r>
      <rPr>
        <sz val="11"/>
        <color theme="1"/>
        <rFont val="Arial"/>
        <family val="2"/>
        <charset val="238"/>
      </rPr>
      <t xml:space="preserve"> sanirane istake vijenaca, a prema prethodnom pregledu i upisu nadzornog inžinjera u građevinski dnevnik.</t>
    </r>
  </si>
  <si>
    <t>Pranje zidova pročelja od opeke vodom na dijelovima gdje se izvodi konstruktivna sanacija. Vrši se nakon obijanja žbuke i čišćenja plohe zida pročelja. Obračun po m² vertikalne projekcije pročelja.</t>
  </si>
  <si>
    <r>
      <t>Ručno obijanje trošne žbuke (100%) debljine 2,5-5 cm s ravnih ploha pročelja u visini sjevernog nadozida uz snimanje profilacija, nakon konzervatorskih istraživanja. Sjeverni nadozid se uklanja jer je znatno oštećen te se izvodi novi (opisano u dijelu C Nosiva konstrukcija). Rad izvoditi pažljivo naročito u blizini profilacija i dekoracija kako se ne bi oštetili dekorativni elementi od štuka ili žbuke. Uključivo prenos i odlaganje na gradilišnu deponiju šute. Obračun po m</t>
    </r>
    <r>
      <rPr>
        <vertAlign val="superscript"/>
        <sz val="11"/>
        <rFont val="Arial"/>
        <family val="2"/>
        <charset val="238"/>
      </rPr>
      <t>2</t>
    </r>
    <r>
      <rPr>
        <sz val="11"/>
        <rFont val="Arial"/>
        <family val="2"/>
        <charset val="238"/>
      </rPr>
      <t xml:space="preserve"> ortogonalne projekcije pročelja ne računajući površine prozorskih otvora &gt; 3 m</t>
    </r>
    <r>
      <rPr>
        <vertAlign val="superscript"/>
        <sz val="11"/>
        <rFont val="Arial"/>
        <family val="2"/>
        <charset val="238"/>
      </rPr>
      <t>2</t>
    </r>
    <r>
      <rPr>
        <sz val="11"/>
        <rFont val="Arial"/>
        <family val="2"/>
        <charset val="238"/>
      </rPr>
      <t xml:space="preserve"> i profilacija.</t>
    </r>
  </si>
  <si>
    <t>Ručno obijanje trošne žbuke  (100%) debljine 2,5-5 cm s profilacija u visini sjevernog nadozida, uz snimanje profilacija. Sjeverni nadozid se uklanja jer je znatno oštećen te se izvodi novi (opisano u dijelu C Nosiva konstrukcija)</t>
  </si>
  <si>
    <t>zapadno pročelje i svjetlarnik</t>
  </si>
  <si>
    <t>Izvedba cementne glazure na krovnom vijencu uličnog pročelja, a prije montaže limenog opšava. Sjeverni nadozid se uklanja jer je znatno oštećen i izvodi se novi te se s njim uklanja i krovni vijenac koji se ponovno izvodi.</t>
  </si>
  <si>
    <t>Pranje dijela zida pročelja od opeke vodom. Radovi se izvode na dijelu pročelja gdje se izvodi konstruktivna obnova. Obračun po m² vertikalne projekcije pročelja.</t>
  </si>
  <si>
    <t>ZAPADNI ZABAT ULIČNOG DIJELA ZGRADE I ZAPADNI SVJETLARNIK</t>
  </si>
  <si>
    <t>Izvedba ravnih ploha pročelja sa završnom izvedbom grube žbuke.</t>
  </si>
  <si>
    <t>Izgled i struktura površina treba biti kao ravne plohe uličnog pročelja, spreman za bojenje i odobren od  predstavnika Zavoda za zaštitu spomenika kulture i prirode, tj. nadležne osobe.</t>
  </si>
  <si>
    <t>južno pročelje osnovne zgrade</t>
  </si>
  <si>
    <t>Radovi se izvode na južnom pročelju osnovne zgrade gdje se ojačavaju zone nadvoja i parapeta prozora iznad ulazne veže te na južnom zidu istočnog aneksa, 3. kat, gdje se ojačava kosa pukotina.</t>
  </si>
  <si>
    <t>južni zid istočnog aneksa</t>
  </si>
  <si>
    <t>Bojanje pročelja, obnovljenog kompletno novom žbukom - silikatnom bojom za fasade, paropropusnom, vodonepropusnom u dva sloja i moguće više tonova, prema rezultatima konzervatorskih istraživanja. Bojanje izvesti u skladu sa zahtjevima proizvođača. Boje izrađene na osnovi silikonske emulzije i vodene disperzije sintetskog veziva moraju dobro prijanjati na podlogu. Moraju biti postojane na utjecaj alkalija, dimnih i industrijskih plinova te imati dobru pokrivnost.</t>
  </si>
  <si>
    <t xml:space="preserve">U cijenu stavke uključene faze nanošenja žbuke: špric i gruba žbuka. </t>
  </si>
  <si>
    <t>Sjeverni nadozid se uklanja jer je znatno oštećen te se izvodi novi (opisano u dijelu C Nosiva konstrukcija).</t>
  </si>
  <si>
    <t>Izvedba ravnih ploha pročelja sa završnom izvedbom fine žbuke zaglađene završne obrade.</t>
  </si>
  <si>
    <t>Izmjere je potrebno izvršiti na gradilištu, nakon izvedbe, obračunato prema građevinskim normama. Obračun se vrši po m ili m², ovisno o vrsti elementa, prema važećim građevinskim normama za ojedine radove, stoje i naznačeno u pojedinim stavkama troškovnika. Eventualne nejasnoće oko načina izvedbe ili obračuna izvoditelj je dužan razjasniti sa nadzornim inženjerom prije samog pristupanja izvođenju.</t>
  </si>
  <si>
    <t>Dobava, izrada i postava opšava fasadnih vijenaca - istaka i vanjskih prozorskih klupčica pocinčanim limom d=0,55mm. Na vanjskom rubu izvesti okapnicu udaljenu 2 do 3 cm od žbuke. Na strani zida lim podvući pod žbuku i uzdići 1 cm. Sva mjesta dodira lima i žbuke zaštititi bitumenskom ljepenkom.</t>
  </si>
  <si>
    <t>Demontaža visećeg žlijeba s ruba krova na dvorišnom pročelju glavnog volumena zgrade i opšava ruba krova. Izvedeno od pocinčanog lima d=0.55mm, razvijene širine 60cm (žlijeb) i 55 cm (krovni opšav).</t>
  </si>
  <si>
    <t>Demontaža raznih žica i kablova sa pročelja.
Kablovi koji su u funkciji će se ušlicati u zid pročelja. Stavka uključuje stavljanje instalacija u funkciju nakon završetka radova.</t>
  </si>
  <si>
    <t>Rad izvoditi posebno pažljivo uz istovremenu zaštitu potkrovlja plastičnim međusobno zavarenim folijama, učvršćenim letvicama na krovnu konstrukciju (uključeno u cijenu stavke).</t>
  </si>
  <si>
    <t>Ručno obijanje trošne žbuke s profiliranog krovnog vijenca na dvorišnom pročelju glavnog volumena zgrade.</t>
  </si>
  <si>
    <t>38*0,44*4,25</t>
  </si>
  <si>
    <t>(22,5*0,7+22,5*1,2+5,75*0,7+5,75*0,8+22,5*0,6+22,5*0,55+13,5*0,7+13,5*0,8+13,5*0,85+3,5*0,45+10,5*0,4+6*0,65+10*0,6+1*0,3+6,4*0,45+14,5*0,25+17*0,25)*4,25</t>
  </si>
  <si>
    <t>*Polimer cementno ljepilo, armirano prednapregnutim staklenim pletivom deblj. 0,5 cm</t>
  </si>
  <si>
    <t>Izgled i struktura površine treba biti kao postojeća, spremna za bojenje i odobrena od  predstavnika Zavoda za zaštitu spomenika kulture i prirode, tj. nadležne osobe.</t>
  </si>
  <si>
    <t xml:space="preserve">Za betonske elemente koji se samo dorađuju i boje oplata mora biti glatka, a za ostale dijelove obična. Sva oplata svih betonskih elemenata objekta uzeta je u cijeni za pojedine betonske i armiranobetonske radove.
Lake fasadne skele izrađivati od metala i drveta, a prema projektu radne organizacije izvoditelj, tj. nije dat tip skele, već se to prepušta izvoditelju. Jediničnom cijenom obuhvaćen je sav rad s potrebnim premazima, sav materijal, pomoćna skela, svi pomoćni radovi, donošenje i držanje alata i sitnog pribora, sva uskladištenja i svi transporti, dobava pogonskog materijala, osiguranje radova od vjetra, odstranjivanje svih otpada u toku radova i nakon dovršenja radova, popravak šteta učinjenih nepažnjom.
</t>
  </si>
  <si>
    <t>Stavka se odnosi na sanaciju krovne konstrukcije na kritičnim detaljima kosog krova, a prema upisu u građevinski dnevnik. Procjena je napravljena prema vizualnom pregledu, a točan obim oštećenja i količina potrebne zamjene drvene građe utvrdit će se detaljnim pregledom i procjenom statičara, a nakon uklanjanja postojećeg pokrova.</t>
  </si>
  <si>
    <t>Postava daščane oplate na čn nosače maske oluka na središnjem dijelu uličnog pročelja. Ploče debljine 1,8 cm pričvršćuju se na čn nosače maske oluka te se spajaju sa daščanom oplatom krovišta da bi se mogla izvesti hidroizolacija ispod oluka.</t>
  </si>
  <si>
    <t>Dobava i postava jednoslojne hidroizolacijske folije na bazi mekog PVC-a. Folija se postavlja preko daščane oplate, ispod cijele površine ležećeg žlijeba na uličnom pročelju.
Sve izvesti prema detalju i uputama proizvođača.</t>
  </si>
  <si>
    <t>Lim s jedne strane podvući pod crijep, a s druge uzdignuti uz daščanu oplatu na nosačima maske te spojiti sa opšavnim pokrovnim limom.</t>
  </si>
  <si>
    <t>Maska je visine 36 cm, pričvršćuje se na čn L profile na razmacima oko 40 cm. Čn L profili obračunati u dijelu C Nosiva konstrukcija.</t>
  </si>
  <si>
    <t>Dobava, izrada i postava novog visećeg žlijeba na dvorišnom pročelju i podložnog lima ispod žlijeba pocinčanim limom d=0,55mm. Na vanjskom rubu izvesti okapnicu udaljenu 2 do 3 cm od žbuke.</t>
  </si>
  <si>
    <t xml:space="preserve">Dobava, izrada i postava novog ležećeg žlijeba s ravnih krovova dvorišnih prigradnja i podložnog lima ispod žlijeba pocinčanim limom d=0,55mm. Na vanjskom rubu izvesti okapnicu udaljenu 2 do 3 cm od žbuke. Lim podvući pod crijep. </t>
  </si>
  <si>
    <t>Izvedba GK zamjenskog pregradnog zida debljine 15 cm na 3.katu istočne prigradnje. Postojeći pregradni zid od opeke se uklanja radi izvedbe spregnute AB ploče.</t>
  </si>
  <si>
    <t>Izvedba GK zamjenskog pregradnog zida debljine 15 cm u istočnom stanu na 2.katu. Postojeći pregradni zid od opeke se uklanja radi izvedbe spregnute AB ploče.</t>
  </si>
  <si>
    <t>Sanacija na isti način kao i kosa pukotina na zapadnom zabatu opisana u prethodnoj stavci (V.5.).</t>
  </si>
  <si>
    <t>Prostor oko sidra u rupi ispunjava se injekcionom smjesom s dodatkom cementa. Sve čelične dijelove dodatno antikorozivno zaštititi i zatvoriti rupu prethodno uklonjenom opekom.</t>
  </si>
  <si>
    <t>8.1.</t>
  </si>
  <si>
    <t>8.2.</t>
  </si>
  <si>
    <t>8.3.</t>
  </si>
  <si>
    <t>8.4.</t>
  </si>
  <si>
    <t>8.5.</t>
  </si>
  <si>
    <t>8.6.</t>
  </si>
  <si>
    <t>8.7.</t>
  </si>
  <si>
    <t>8.8.</t>
  </si>
  <si>
    <t>8.9.</t>
  </si>
  <si>
    <t>VI.1.</t>
  </si>
  <si>
    <t>Obračun po m' vijenca.</t>
  </si>
  <si>
    <r>
      <t>Obračun po m</t>
    </r>
    <r>
      <rPr>
        <vertAlign val="superscript"/>
        <sz val="11"/>
        <rFont val="Arial"/>
        <family val="2"/>
      </rPr>
      <t>3</t>
    </r>
    <r>
      <rPr>
        <sz val="11"/>
        <rFont val="Arial"/>
        <family val="2"/>
      </rPr>
      <t xml:space="preserve"> šljunka.</t>
    </r>
  </si>
  <si>
    <r>
      <t>34.7m</t>
    </r>
    <r>
      <rPr>
        <vertAlign val="superscript"/>
        <sz val="11"/>
        <rFont val="Arial"/>
        <family val="2"/>
      </rPr>
      <t>2</t>
    </r>
    <r>
      <rPr>
        <sz val="11"/>
        <rFont val="Arial"/>
        <family val="2"/>
      </rPr>
      <t xml:space="preserve"> x 0.05m</t>
    </r>
  </si>
  <si>
    <r>
      <t>m</t>
    </r>
    <r>
      <rPr>
        <vertAlign val="superscript"/>
        <sz val="11"/>
        <rFont val="Arial"/>
        <family val="2"/>
      </rPr>
      <t>3</t>
    </r>
  </si>
  <si>
    <r>
      <t>38.0m</t>
    </r>
    <r>
      <rPr>
        <vertAlign val="superscript"/>
        <sz val="11"/>
        <rFont val="Arial"/>
        <family val="2"/>
      </rPr>
      <t>2</t>
    </r>
    <r>
      <rPr>
        <sz val="11"/>
        <rFont val="Arial"/>
        <family val="2"/>
      </rPr>
      <t xml:space="preserve"> x 0.05m</t>
    </r>
  </si>
  <si>
    <r>
      <t>Obračun po m</t>
    </r>
    <r>
      <rPr>
        <vertAlign val="superscript"/>
        <sz val="11"/>
        <rFont val="Arial"/>
        <family val="2"/>
      </rPr>
      <t>3</t>
    </r>
    <r>
      <rPr>
        <sz val="11"/>
        <rFont val="Arial"/>
        <family val="2"/>
      </rPr>
      <t xml:space="preserve"> dimnjaka.</t>
    </r>
  </si>
  <si>
    <r>
      <t>3.0x1.35x0.45=1.8m</t>
    </r>
    <r>
      <rPr>
        <vertAlign val="superscript"/>
        <sz val="11"/>
        <rFont val="Arial"/>
        <family val="2"/>
      </rPr>
      <t>3</t>
    </r>
  </si>
  <si>
    <r>
      <t>1.0x1.35x0.45=0.6m</t>
    </r>
    <r>
      <rPr>
        <vertAlign val="superscript"/>
        <sz val="11"/>
        <rFont val="Arial"/>
        <family val="2"/>
      </rPr>
      <t>3</t>
    </r>
  </si>
  <si>
    <r>
      <t>Obračun po m</t>
    </r>
    <r>
      <rPr>
        <vertAlign val="superscript"/>
        <sz val="11"/>
        <rFont val="Arial"/>
        <family val="2"/>
      </rPr>
      <t>2</t>
    </r>
    <r>
      <rPr>
        <sz val="11"/>
        <rFont val="Arial"/>
        <family val="2"/>
      </rPr>
      <t xml:space="preserve"> površine terase.</t>
    </r>
  </si>
  <si>
    <r>
      <t>Obračun po m</t>
    </r>
    <r>
      <rPr>
        <vertAlign val="superscript"/>
        <sz val="11"/>
        <rFont val="Arial"/>
        <family val="2"/>
      </rPr>
      <t>2</t>
    </r>
    <r>
      <rPr>
        <sz val="11"/>
        <rFont val="Arial"/>
        <family val="2"/>
      </rPr>
      <t xml:space="preserve"> dasaka.</t>
    </r>
  </si>
  <si>
    <r>
      <t>Obračun po m</t>
    </r>
    <r>
      <rPr>
        <vertAlign val="superscript"/>
        <sz val="11"/>
        <rFont val="Arial"/>
        <family val="2"/>
      </rPr>
      <t>3</t>
    </r>
    <r>
      <rPr>
        <sz val="11"/>
        <rFont val="Arial"/>
        <family val="2"/>
      </rPr>
      <t xml:space="preserve"> betona.</t>
    </r>
  </si>
  <si>
    <r>
      <t>moždanici Ø16 mm</t>
    </r>
    <r>
      <rPr>
        <sz val="11"/>
        <rFont val="Arial"/>
        <family val="2"/>
      </rPr>
      <t>, l=0,14x15x8=16.8m</t>
    </r>
  </si>
  <si>
    <r>
      <t>Obračun po m</t>
    </r>
    <r>
      <rPr>
        <vertAlign val="superscript"/>
        <sz val="11"/>
        <rFont val="Arial"/>
        <family val="2"/>
      </rPr>
      <t>3</t>
    </r>
    <r>
      <rPr>
        <sz val="11"/>
        <rFont val="Arial"/>
        <family val="2"/>
      </rPr>
      <t xml:space="preserve"> drvene građe</t>
    </r>
  </si>
  <si>
    <r>
      <t>Obračun se vrši po m</t>
    </r>
    <r>
      <rPr>
        <vertAlign val="superscript"/>
        <sz val="11"/>
        <rFont val="Arial"/>
        <family val="2"/>
      </rPr>
      <t>2</t>
    </r>
    <r>
      <rPr>
        <sz val="11"/>
        <rFont val="Arial"/>
        <family val="2"/>
      </rPr>
      <t xml:space="preserve"> hor. projekcije krova sa svim navedenim elementima + vodena proba.</t>
    </r>
  </si>
  <si>
    <r>
      <t>Obračun po m</t>
    </r>
    <r>
      <rPr>
        <vertAlign val="superscript"/>
        <sz val="11"/>
        <rFont val="Arial"/>
        <family val="2"/>
      </rPr>
      <t>3</t>
    </r>
    <r>
      <rPr>
        <sz val="11"/>
        <rFont val="Arial"/>
        <family val="2"/>
      </rPr>
      <t xml:space="preserve"> šute.</t>
    </r>
  </si>
  <si>
    <r>
      <t>Obračun po m</t>
    </r>
    <r>
      <rPr>
        <vertAlign val="superscript"/>
        <sz val="11"/>
        <rFont val="Arial"/>
        <family val="2"/>
      </rPr>
      <t>3</t>
    </r>
    <r>
      <rPr>
        <sz val="11"/>
        <rFont val="Arial"/>
        <family val="2"/>
      </rPr>
      <t>zida.</t>
    </r>
  </si>
  <si>
    <r>
      <t>Obračun po m</t>
    </r>
    <r>
      <rPr>
        <vertAlign val="superscript"/>
        <sz val="11"/>
        <rFont val="Arial"/>
        <family val="2"/>
      </rPr>
      <t>2</t>
    </r>
    <r>
      <rPr>
        <sz val="11"/>
        <rFont val="Arial"/>
        <family val="2"/>
      </rPr>
      <t xml:space="preserve"> površine poda.</t>
    </r>
  </si>
  <si>
    <r>
      <t>moždanici Ø20 mm</t>
    </r>
    <r>
      <rPr>
        <sz val="11"/>
        <rFont val="Arial"/>
        <family val="2"/>
      </rPr>
      <t>, l=0,16x(6x21)=20.2m</t>
    </r>
  </si>
  <si>
    <r>
      <t>Na izvedenu spregnutu AB ploču postavlja se 
-zvučna izolacija predgotovljenom gumenom amortizirajućom podlogom proizvedenom lijepljenjem gumenih komadića s poliuretanskom smjesom - Regupol - u dva sloja debljine po 4 mm (</t>
    </r>
    <r>
      <rPr>
        <u/>
        <sz val="11"/>
        <rFont val="Arial"/>
        <family val="2"/>
      </rPr>
      <t>trake podići uza zidove u visini slojeva poda</t>
    </r>
    <r>
      <rPr>
        <sz val="11"/>
        <rFont val="Arial"/>
        <family val="2"/>
      </rPr>
      <t>)</t>
    </r>
  </si>
  <si>
    <r>
      <t>Obračun po m</t>
    </r>
    <r>
      <rPr>
        <vertAlign val="superscript"/>
        <sz val="11"/>
        <rFont val="Arial"/>
        <family val="2"/>
      </rPr>
      <t>2</t>
    </r>
    <r>
      <rPr>
        <sz val="11"/>
        <rFont val="Arial"/>
        <family val="2"/>
      </rPr>
      <t xml:space="preserve"> izvedenog poda.</t>
    </r>
  </si>
  <si>
    <r>
      <t>moždanici Ø20 mm</t>
    </r>
    <r>
      <rPr>
        <sz val="11"/>
        <rFont val="Arial"/>
        <family val="2"/>
      </rPr>
      <t>, l=0,16x(5x24+5x30)=43.2m</t>
    </r>
  </si>
  <si>
    <r>
      <t>Obračun po m</t>
    </r>
    <r>
      <rPr>
        <vertAlign val="superscript"/>
        <sz val="11"/>
        <rFont val="Arial"/>
        <family val="2"/>
      </rPr>
      <t>3</t>
    </r>
    <r>
      <rPr>
        <sz val="11"/>
        <rFont val="Arial"/>
        <family val="2"/>
      </rPr>
      <t xml:space="preserve"> demontiranog zida i odvoza šute.</t>
    </r>
  </si>
  <si>
    <r>
      <t>Obračun po m</t>
    </r>
    <r>
      <rPr>
        <vertAlign val="superscript"/>
        <sz val="11"/>
        <rFont val="Arial"/>
        <family val="2"/>
      </rPr>
      <t>3</t>
    </r>
    <r>
      <rPr>
        <sz val="11"/>
        <rFont val="Arial"/>
        <family val="2"/>
      </rPr>
      <t xml:space="preserve"> demontiranog zida.</t>
    </r>
  </si>
  <si>
    <r>
      <t>Obračun po m</t>
    </r>
    <r>
      <rPr>
        <vertAlign val="superscript"/>
        <sz val="11"/>
        <rFont val="Arial"/>
        <family val="2"/>
      </rPr>
      <t>3</t>
    </r>
    <r>
      <rPr>
        <sz val="11"/>
        <rFont val="Arial"/>
        <family val="2"/>
      </rPr>
      <t xml:space="preserve"> betona, m</t>
    </r>
    <r>
      <rPr>
        <vertAlign val="superscript"/>
        <sz val="11"/>
        <rFont val="Arial"/>
        <family val="2"/>
      </rPr>
      <t>2</t>
    </r>
    <r>
      <rPr>
        <sz val="11"/>
        <rFont val="Arial"/>
        <family val="2"/>
      </rPr>
      <t xml:space="preserve"> oplate, kg čelika.</t>
    </r>
  </si>
  <si>
    <r>
      <t>Obračun po m</t>
    </r>
    <r>
      <rPr>
        <vertAlign val="superscript"/>
        <sz val="11"/>
        <rFont val="Arial"/>
        <family val="2"/>
      </rPr>
      <t>3</t>
    </r>
    <r>
      <rPr>
        <sz val="11"/>
        <rFont val="Arial"/>
        <family val="2"/>
      </rPr>
      <t xml:space="preserve"> zida.</t>
    </r>
  </si>
  <si>
    <r>
      <t>39.5m</t>
    </r>
    <r>
      <rPr>
        <vertAlign val="superscript"/>
        <sz val="11"/>
        <rFont val="Arial"/>
        <family val="2"/>
      </rPr>
      <t xml:space="preserve">2 </t>
    </r>
    <r>
      <rPr>
        <sz val="11"/>
        <rFont val="Arial"/>
        <family val="2"/>
      </rPr>
      <t>x 0.25 = 9.9m</t>
    </r>
    <r>
      <rPr>
        <vertAlign val="superscript"/>
        <sz val="11"/>
        <rFont val="Arial"/>
        <family val="2"/>
      </rPr>
      <t>3</t>
    </r>
  </si>
  <si>
    <r>
      <t>22.4mx0.95m</t>
    </r>
    <r>
      <rPr>
        <vertAlign val="superscript"/>
        <sz val="11"/>
        <rFont val="Arial"/>
        <family val="2"/>
      </rPr>
      <t xml:space="preserve"> </t>
    </r>
    <r>
      <rPr>
        <sz val="11"/>
        <rFont val="Arial"/>
        <family val="2"/>
      </rPr>
      <t>x 0.45 = 9.6m</t>
    </r>
    <r>
      <rPr>
        <vertAlign val="superscript"/>
        <sz val="11"/>
        <rFont val="Arial"/>
        <family val="2"/>
      </rPr>
      <t>3</t>
    </r>
  </si>
  <si>
    <r>
      <t>(4.35mx1.5m</t>
    </r>
    <r>
      <rPr>
        <vertAlign val="superscript"/>
        <sz val="11"/>
        <rFont val="Arial"/>
        <family val="2"/>
      </rPr>
      <t xml:space="preserve"> </t>
    </r>
    <r>
      <rPr>
        <sz val="11"/>
        <rFont val="Arial"/>
        <family val="2"/>
      </rPr>
      <t>x 0.4)x2 = 5.2m</t>
    </r>
    <r>
      <rPr>
        <vertAlign val="superscript"/>
        <sz val="11"/>
        <rFont val="Arial"/>
        <family val="2"/>
      </rPr>
      <t>3</t>
    </r>
  </si>
  <si>
    <r>
      <t>Obračun po m</t>
    </r>
    <r>
      <rPr>
        <vertAlign val="superscript"/>
        <sz val="11"/>
        <rFont val="Arial"/>
        <family val="2"/>
      </rPr>
      <t>2</t>
    </r>
    <r>
      <rPr>
        <sz val="11"/>
        <rFont val="Arial"/>
        <family val="2"/>
      </rPr>
      <t xml:space="preserve"> tlocrta svoda.</t>
    </r>
  </si>
  <si>
    <r>
      <t>Obračun po m</t>
    </r>
    <r>
      <rPr>
        <vertAlign val="superscript"/>
        <sz val="11"/>
        <rFont val="Arial"/>
        <family val="2"/>
      </rPr>
      <t>3</t>
    </r>
    <r>
      <rPr>
        <sz val="11"/>
        <rFont val="Arial"/>
        <family val="2"/>
      </rPr>
      <t xml:space="preserve"> betona i m' podupiranja.</t>
    </r>
  </si>
  <si>
    <r>
      <t>moždanici Ø20 mm</t>
    </r>
    <r>
      <rPr>
        <sz val="11"/>
        <rFont val="Arial"/>
        <family val="2"/>
      </rPr>
      <t>, 
l=0,18x(35x30+20x32+4x9)=0.18x1726kom=311m</t>
    </r>
  </si>
  <si>
    <r>
      <t>Obračun po m</t>
    </r>
    <r>
      <rPr>
        <vertAlign val="superscript"/>
        <sz val="11"/>
        <rFont val="Arial"/>
        <family val="2"/>
      </rPr>
      <t>2</t>
    </r>
    <r>
      <rPr>
        <sz val="11"/>
        <rFont val="Arial"/>
        <family val="2"/>
      </rPr>
      <t xml:space="preserve"> :</t>
    </r>
  </si>
  <si>
    <r>
      <t>Obračun po m</t>
    </r>
    <r>
      <rPr>
        <vertAlign val="superscript"/>
        <sz val="11"/>
        <rFont val="Arial"/>
        <family val="2"/>
      </rPr>
      <t>2</t>
    </r>
    <r>
      <rPr>
        <sz val="11"/>
        <rFont val="Arial"/>
        <family val="2"/>
      </rPr>
      <t xml:space="preserve"> površine stropa.</t>
    </r>
  </si>
  <si>
    <r>
      <t>Obračun po m</t>
    </r>
    <r>
      <rPr>
        <vertAlign val="superscript"/>
        <sz val="11"/>
        <rFont val="Arial"/>
        <family val="2"/>
      </rPr>
      <t>2</t>
    </r>
    <r>
      <rPr>
        <sz val="11"/>
        <rFont val="Arial"/>
        <family val="2"/>
      </rPr>
      <t xml:space="preserve"> stropa</t>
    </r>
  </si>
  <si>
    <r>
      <t>Težina mreže iznosi 225 g/m</t>
    </r>
    <r>
      <rPr>
        <vertAlign val="superscript"/>
        <sz val="11"/>
        <rFont val="Arial"/>
        <family val="2"/>
      </rPr>
      <t>2</t>
    </r>
    <r>
      <rPr>
        <sz val="11"/>
        <rFont val="Arial"/>
        <family val="2"/>
      </rPr>
      <t xml:space="preserve">, a vlačna čvrstoća 45 kN/m. </t>
    </r>
  </si>
  <si>
    <r>
      <t>Obračun po m</t>
    </r>
    <r>
      <rPr>
        <vertAlign val="superscript"/>
        <sz val="11"/>
        <rFont val="Arial"/>
        <family val="2"/>
      </rPr>
      <t>2</t>
    </r>
    <r>
      <rPr>
        <sz val="11"/>
        <rFont val="Arial"/>
        <family val="2"/>
      </rPr>
      <t xml:space="preserve"> površine zida na koji se ugrađuje mreža.</t>
    </r>
  </si>
  <si>
    <r>
      <t>Mreža se ugrađuje na unutarnjem licu u zoni 2. kata, i na vanjskom licu na cijeloj duljini. Mreže međusobno povezati staklenim užetom. Kroz zid se buši rupa i uže se raspliće na obe strane zida. Na svakih 1m</t>
    </r>
    <r>
      <rPr>
        <vertAlign val="superscript"/>
        <sz val="11"/>
        <rFont val="Arial"/>
        <family val="2"/>
      </rPr>
      <t>2</t>
    </r>
    <r>
      <rPr>
        <sz val="11"/>
        <rFont val="Arial"/>
        <family val="2"/>
      </rPr>
      <t>, postaviti po jedno uže.</t>
    </r>
  </si>
  <si>
    <r>
      <t>Obračun po m</t>
    </r>
    <r>
      <rPr>
        <vertAlign val="superscript"/>
        <sz val="11"/>
        <rFont val="Arial"/>
        <family val="2"/>
      </rPr>
      <t>2</t>
    </r>
    <r>
      <rPr>
        <sz val="11"/>
        <rFont val="Arial"/>
        <family val="2"/>
      </rPr>
      <t xml:space="preserve"> površine zida koji se ojačava staklenim mrežama.</t>
    </r>
  </si>
  <si>
    <r>
      <t>Obračun po m</t>
    </r>
    <r>
      <rPr>
        <vertAlign val="superscript"/>
        <sz val="11"/>
        <rFont val="Arial"/>
        <family val="2"/>
      </rPr>
      <t>2</t>
    </r>
    <r>
      <rPr>
        <sz val="11"/>
        <rFont val="Arial"/>
        <family val="2"/>
      </rPr>
      <t xml:space="preserve"> .</t>
    </r>
  </si>
  <si>
    <r>
      <t>Sidrenje mreža staklenom užadi duljine 60cm. Kroz zid se buši rupa dubine 30cm i uže se raspliće navanjskom licu zida. Na svakih 1m</t>
    </r>
    <r>
      <rPr>
        <vertAlign val="superscript"/>
        <sz val="11"/>
        <rFont val="Arial"/>
        <family val="2"/>
      </rPr>
      <t>2</t>
    </r>
    <r>
      <rPr>
        <sz val="11"/>
        <rFont val="Arial"/>
        <family val="2"/>
      </rPr>
      <t xml:space="preserve"> postaviti po jedno uže.</t>
    </r>
  </si>
  <si>
    <r>
      <t>Obračun po m</t>
    </r>
    <r>
      <rPr>
        <vertAlign val="superscript"/>
        <sz val="11"/>
        <rFont val="Arial"/>
        <family val="2"/>
      </rPr>
      <t>3</t>
    </r>
    <r>
      <rPr>
        <sz val="11"/>
        <rFont val="Arial"/>
        <family val="2"/>
      </rPr>
      <t>.</t>
    </r>
  </si>
  <si>
    <t>Gletanje GK zamjenskog pregradnog zida debljine 15 cm u istočnom stanu na 2.katu.</t>
  </si>
  <si>
    <t xml:space="preserve">Stavka uključuje dobavu, krojenje i postavu GK obloge, svu potrebnu potkonstrukciju, ojačanja i ukrute za ugradnju vrata kao i sva potrebna spojna sredstva i materijal za rad. Plohe moraju biti ravne, urednih rubova i spojeva sa drugim građevnim elementima, sve prema uputama proizvođača sustava GK obloge. </t>
  </si>
  <si>
    <t>Stavkom je obuhvaćeno bandažiranje spojeva ploča masom za reške i gletanje cjelokupne površine prema uputi proizvođača tj. finalna obrada pripremljena za završno ličenje.</t>
  </si>
  <si>
    <t>Gletanje GK zamjenskog pregradnog zida debljine 15 cm na 3.katu istočne prigradnje.</t>
  </si>
  <si>
    <t>NAPOMENA:
Kao dio konstruktivne obnove izvode se novi slojevi kosog krova, novi ravni krovovi dvorišnih prigradnji te nadozid i atike uličnog pročelja glavne zgrade. Zbog tih radova demontira se sva limarija no nije ju moguće demontirati na način da bi se isti elementi ponovno koristili (osim visećeg žlijeba i vertikalnih oluka) stoga se izrađuju i postavljaju novi elementi. Novi viseći žlijeb i vertikalni oluci ne spadaju pod obnovu konstrukcije.</t>
  </si>
  <si>
    <t>Skela se postavlja na dvorišno pročelje uličnog volumena zgrade, dvorišno pročelje zapadnog i istočnog aneksa te zapadni svjetlik, radi nesmetanog izvođenja radova na krovnim vijencima te krovovima zapadnog i istočnog aneksa.</t>
  </si>
  <si>
    <t>Doprema, postava, skidanje i otprema cijevne fasadne skele od bešavnih cijevi za potrebe sanacije južnog zida istočnog aneksa na 3.katu. Skela se postavlja na zasebnu konstrukciju (obrađena u slijedećoj stavci) te se pridržava na rubove postavljene fasadne skele dvorišnog pročelja istočnog aneksa.</t>
  </si>
  <si>
    <t>Skela do visine od max 5,5 m. Obračun se vrši po m² vertikalne projekcije površine skele.</t>
  </si>
  <si>
    <t>5,2*5,2</t>
  </si>
  <si>
    <t>Planirana skela nalazi se iznad krova susjedne zgrade te je prije početka radova potrebno ishoditi suglasnost suvlasnika.</t>
  </si>
  <si>
    <t>4.a</t>
  </si>
  <si>
    <t>Doprema, postava, skidanje i otprema potkonstrukcije na koju će se osloniti fasadna skela južnog zida istočnog aneksa pošto ju nije moguće osloniti na krov susjedne zgrade.</t>
  </si>
  <si>
    <t>DVORIŠNO PROČELJE GLAVNE ZGRADE I JUŽNI ZID ISTOČNOG ANEKSA</t>
  </si>
  <si>
    <t>UKUPNO:</t>
  </si>
  <si>
    <t>Sve detalje izvedbe na pročelju potrebno je dogovoriti i na njih ishoditi suglasnost predstavnika GZZSKP i nadzornog inžinjera, a prije pristupanja izvedbi radova. Obračun svih radova vršiti kako je to naznačeno u opisu stavaka.</t>
  </si>
  <si>
    <t xml:space="preserve">                    (mjesto)                        (datum)</t>
  </si>
  <si>
    <t>SANACIJA ULIČNOG I DVORIŠNOG PROČELJA TE ZAPADNOG ZABATA ULIČNOG DIJELA ZGRADE</t>
  </si>
  <si>
    <t>SANACIJA ULIČNOG I DVORIŠNOG PROČELJA TE ZAPADNOG ZABATA ULIČNOG DIJELA ZGRADE:</t>
  </si>
  <si>
    <t>SANACIJA ULIČNOG I DVORIŠNOG PROČELJA TE ZAPADNOG ZABATA ULIČNOG DIJELA ZGRADE UKUPNO:</t>
  </si>
  <si>
    <t>Nabava, doprema i postava Natpisne ploče kojom se označava gradilište.  Natpisna ploča mora biti uređena sukladno odredbama Pravilnika o sadržaju i izgledu ploče kojom se označava gradilište (NN 42/2014) te nabava, doprema i postava table sa sigurnosnim znakovima u skladu sa Pravilnikom o sigurnosnim znakovima (NN 91/2015).</t>
  </si>
  <si>
    <t>Postava nove daščane oplate kosog krovišta. Daske debljine 2,4 cm pričvršćuju se na rogove krovišta dim. 12/14cm. Rogovi se nalaze na osnom razmaku od cca 90 cm. Nagib krova 34°.</t>
  </si>
  <si>
    <t>Dobava materijala i izvedba daščane oplate drvenog kosog krovišta prosušenim daskama crnogorice II klase debljine 24 mm, širine 12-16 cm, preko rogova koji su na osnom razmaku cca 90 cm.</t>
  </si>
  <si>
    <t>profilirani krovni vijenac na dvorišnom pročelju glavnog volumena zgrade</t>
  </si>
  <si>
    <t>Demontirani materijal deponirati na gradilištu.</t>
  </si>
  <si>
    <t xml:space="preserve">Stavka uključuje dobavu, krojenje i postavu GK obloge, svu potrebnu potkonstrukciju, kao i sva potrebna spojna sredstva i materijal za rad. Plohe moraju biti ravne, urednih rubova i spojeva sa drugim građevnim elementima, sve prema uputama proizvođača sustava GK obloge. </t>
  </si>
  <si>
    <t>Gletanje spuštenog stropa od GK obloga na podkonstrukciji.</t>
  </si>
  <si>
    <t>Obračun po m²  krovišta mjereno po kosoj površini krova. Obračunato je 50% površine krova (ostatak u troškovniku prihvatljivih troškova)</t>
  </si>
  <si>
    <t>Obračun po m' dužnom postave. Obračunato 50% duljine krova (ostatak u troškovniku prihvatljivih troškova).</t>
  </si>
  <si>
    <t>Dobava i postava odzračnika ispod vrha grebena sljemena.
Obračunato 50% ukupne količine (ostatak u troškovniku prihvatljivih troškova).</t>
  </si>
  <si>
    <t>Obračun po m²  krovišta mjereno po kosoj površini krova. Obračunato je 50% površine krova (ostatak u troškovniku ostalih radova)</t>
  </si>
  <si>
    <t>Obračun po m' dužnom postave. Obračunato je 50% duljine krova (ostatak u troškovniku ostalih radova)</t>
  </si>
  <si>
    <t>Dobava i postava odzračnika ispod vrha grebena sljemena.
Obračunato 50% ukupne količine (ostatak u troškovniku ostalih radova).</t>
  </si>
  <si>
    <t>8.10.</t>
  </si>
  <si>
    <t>8.11.</t>
  </si>
  <si>
    <t>8.12.</t>
  </si>
  <si>
    <t>8.13.</t>
  </si>
  <si>
    <t>8.14.</t>
  </si>
  <si>
    <t>8.15.</t>
  </si>
  <si>
    <t>8.16.</t>
  </si>
  <si>
    <t>8.17.</t>
  </si>
  <si>
    <t>8.18.</t>
  </si>
  <si>
    <t>8.19.</t>
  </si>
  <si>
    <t>8.20.</t>
  </si>
  <si>
    <t>8.21.</t>
  </si>
  <si>
    <t>8.22.</t>
  </si>
  <si>
    <t>8.23.</t>
  </si>
  <si>
    <t>8.24.</t>
  </si>
  <si>
    <t>8.25.</t>
  </si>
  <si>
    <t>1.11.</t>
  </si>
  <si>
    <t>1.12.</t>
  </si>
  <si>
    <t>1.13.</t>
  </si>
  <si>
    <t>1.14.</t>
  </si>
  <si>
    <t>1.15.</t>
  </si>
  <si>
    <t>1.16.</t>
  </si>
  <si>
    <t>1.17.</t>
  </si>
  <si>
    <t>1.18.</t>
  </si>
  <si>
    <t>1.19.</t>
  </si>
  <si>
    <t>1.20.</t>
  </si>
  <si>
    <t>1.21.</t>
  </si>
  <si>
    <t>1.22.</t>
  </si>
  <si>
    <t>1.23.</t>
  </si>
  <si>
    <t>1.24.</t>
  </si>
  <si>
    <t>1.25.</t>
  </si>
  <si>
    <t>1.26.</t>
  </si>
  <si>
    <t>1.27.</t>
  </si>
  <si>
    <t>1.28.</t>
  </si>
  <si>
    <t>4.5.</t>
  </si>
  <si>
    <t>4.6.</t>
  </si>
  <si>
    <t>4.7.</t>
  </si>
  <si>
    <t>4.8.</t>
  </si>
  <si>
    <t>4.9.</t>
  </si>
  <si>
    <t>5.1.</t>
  </si>
  <si>
    <t>5.2.</t>
  </si>
  <si>
    <t>5.3.</t>
  </si>
  <si>
    <t>5.4.</t>
  </si>
  <si>
    <t>5.5.</t>
  </si>
  <si>
    <t>5.6.</t>
  </si>
  <si>
    <t>5.7.</t>
  </si>
  <si>
    <t>5.8.</t>
  </si>
  <si>
    <t>5.9.</t>
  </si>
  <si>
    <t>6.3.</t>
  </si>
  <si>
    <t>6.4.</t>
  </si>
  <si>
    <t>6.5.</t>
  </si>
  <si>
    <t>6.6.</t>
  </si>
  <si>
    <t>6.7.</t>
  </si>
  <si>
    <t>dvorišno pročelje glavne zgrade i južni zid istočnog aneksa</t>
  </si>
  <si>
    <r>
      <t xml:space="preserve">Ručno obijanje žbuke (100%) debljine 2,5-5 cm za ugradnju horizontalnih sidara </t>
    </r>
    <r>
      <rPr>
        <sz val="11"/>
        <rFont val="Calibri"/>
        <family val="2"/>
      </rPr>
      <t>Ø</t>
    </r>
    <r>
      <rPr>
        <sz val="11"/>
        <rFont val="Arial"/>
        <family val="2"/>
        <charset val="238"/>
      </rPr>
      <t>12 mm duljine 100 cm radi ojačanja dostupnih vanjskih uglova zgrade te na sjevernom pročelju povezivanje sa centralnim poprečnim zidom (opisano u dijelu C Nosiva konstrukcija, stavka V.15). Rad izvoditi pažljivo naročito u blizini profilacija i dekoracija kako se ne bi oštetili dekorativni elementi od štuka ili žbuke.
Uključivo prenos i odlaganje na gradilišnu deponiju šute.
Dimenzija polja za otucanje je 20x20 cm s vertikalnim razmakom od 100 cm. Obračun po m2.</t>
    </r>
  </si>
  <si>
    <t>Dimenzija polja za žbukanje je 20x20 cm s vertikalnim razmakom od 100 cm. Obračun po m2.</t>
  </si>
  <si>
    <t>Izvedba ravnih ploha pročelja s završnom izvedbom fine žbuke zaglađene završne obrade.</t>
  </si>
  <si>
    <t>Izvedba ravnih ploha pročelja u zoni sjevernog nadozida sa završnom izvedbom fine žbuke zaglađene završne obrade.</t>
  </si>
  <si>
    <t>Izvedba žbuke na vučenim profilacijama  s završnom izvedbom fine žbuke zaglađene završne obrade.</t>
  </si>
  <si>
    <t>Obračun vučenih profilacija po m1 srednje linije profilacije bez ikakvih drugih dodataka na rubove unutar profilacija, promjene smjera i završetke. Šablone izraditi za sve vučene profilacije uzimanjem otiska na retuširanim izvornim djelovim. Jedinična cijena kompleta (kompl) šablona uključuje sve elemente za izvedbu grube i fine žbuke bez obzira na broj dijelova i duljinu pojedine profilacije.</t>
  </si>
  <si>
    <t>Izvedba žbuke na vučenim profilacijama u zoni sjevernog nadozida sa završnom izvedbom fine žbuke zaglađene završne obrade.</t>
  </si>
  <si>
    <t xml:space="preserve">Izrada grube i fine žbuke krovnog vijenca na dvorišnom pročelju glavnog volumena zgrade; produžnom cementnom žbukom m-5 omjera 1:2:6, debljine 3,5-5,0 cm, sa završnom zaglađenom obradom. </t>
  </si>
  <si>
    <t xml:space="preserve">Izrada grube i fine žbuke krovnog vijenca na pročeljima dvorišnih prigradnji; produžnom cementnom žbukom m-5 omjera 1:2:6, debljine 3,5-5,0 cm, sa završnom zaglađenom obradom. </t>
  </si>
  <si>
    <t>5.10.</t>
  </si>
  <si>
    <t>5.11.</t>
  </si>
  <si>
    <t>5.12.</t>
  </si>
  <si>
    <t>5.13.</t>
  </si>
  <si>
    <t>5.14.</t>
  </si>
  <si>
    <t>5.15.</t>
  </si>
  <si>
    <t>5.16.</t>
  </si>
  <si>
    <t>5.17.</t>
  </si>
  <si>
    <t>5.18.</t>
  </si>
  <si>
    <t>5.19.</t>
  </si>
  <si>
    <t>5.20.</t>
  </si>
  <si>
    <t>5.21.</t>
  </si>
  <si>
    <t>5.22.</t>
  </si>
  <si>
    <t>5.23.</t>
  </si>
  <si>
    <t>5.24.</t>
  </si>
  <si>
    <t>5.25.</t>
  </si>
  <si>
    <t>5.26.</t>
  </si>
  <si>
    <t>5.27.</t>
  </si>
  <si>
    <t>5.28.</t>
  </si>
  <si>
    <t>TROŠKOVNIK PRIHVATLJIVIH TROŠKOVA</t>
  </si>
  <si>
    <t>REKAPITULACIJA TROŠKOVNIK PRIHVATLJIVIH TROŠKOVA</t>
  </si>
  <si>
    <t>TROŠKOVNIK OSTALIH RADOVA</t>
  </si>
  <si>
    <t>REKAPITULACIJA TROŠKOVNIK OSTALIH RADOVA</t>
  </si>
  <si>
    <t>I.1.1.</t>
  </si>
  <si>
    <t>I.2.1.</t>
  </si>
  <si>
    <r>
      <t xml:space="preserve">Žbukanje sa završnom izvedbom fine žbuke zaglađene završne obrade dijelova pročelja gdje se ugrađuju horizontalna sidra </t>
    </r>
    <r>
      <rPr>
        <sz val="11"/>
        <rFont val="Calibri"/>
        <family val="2"/>
      </rPr>
      <t>Ø</t>
    </r>
    <r>
      <rPr>
        <sz val="11"/>
        <rFont val="Arial"/>
        <family val="2"/>
        <charset val="238"/>
      </rPr>
      <t xml:space="preserve">12 mm duljine 100 cm radi ojačanja dostupnih vanjskih uglova zgrade te na sjevernom pročelju povezivanje sa centralnim poprečnim zidom (opisano u dijelu C Nosiva konstrukcija, stavka V.15). 
U cijenu stavke uključene sve faze nanošenja žbuke (špric, gruba i fina žbuka). </t>
    </r>
  </si>
  <si>
    <t>Izgled i struktura površina treba biti spreman za bojenje i odobren od  predstavnika Zavoda za zaštitu spomenika kulture i prirode, tj. nadležne osobe.</t>
  </si>
  <si>
    <t>Obračun po m² poletvanog krovišta mjereno po kosoj površini krova. Obračunato je 50% površine krova (ostatak u troškovniku ostalih radova).</t>
  </si>
  <si>
    <t>Obračun po m² poletvanog krovišta mjereno po kosoj površini krova. Obračunato je 50% površine krova (ostatak u troškovniku prihvatljivih troškova)</t>
  </si>
  <si>
    <t>kosa pukotina na južnom zidu istočnog aneksa, u 3. katu</t>
  </si>
  <si>
    <t>kosa pukotina na zapadnom zabatu - vidljiva većim dijelom u sjevernoj prostoriji na 2. katu.</t>
  </si>
  <si>
    <t>poprečni zidovi između stanova u 2. i 3. katu u sjevernom dijelu zgrade.</t>
  </si>
  <si>
    <t>Fiksni tečaj konverzije:  7,53450</t>
  </si>
  <si>
    <t>UKUPNO KN:</t>
  </si>
  <si>
    <t>SVEUKUPNO KN:</t>
  </si>
  <si>
    <t>SVEUKUPNO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</si>
</sst>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 _k_n_-;\-* #,##0.00\ _k_n_-;_-* &quot;-&quot;??\ _k_n_-;_-@_-"/>
    <numFmt numFmtId="165" formatCode="#,##0.00_ ;[Red]\-#,##0.00\ "/>
    <numFmt numFmtId="166" formatCode="#,##0_ ;[Red]\-#,##0\ "/>
    <numFmt numFmtId="167" formatCode="#,##0\ &quot;kn&quot;"/>
    <numFmt numFmtId="168" formatCode="General_)"/>
    <numFmt numFmtId="169" formatCode="#,##0.00\ _k_n"/>
    <numFmt numFmtId="170" formatCode="_-* #,##0.00\ _k_n_-;\-* #,##0.00\ _k_n_-;_-* \-??\ _k_n_-;_-@_-"/>
    <numFmt numFmtId="171" formatCode="0.0"/>
    <numFmt numFmtId="172" formatCode="* #,##0.00&quot;      &quot;;\-* #,##0.00&quot;      &quot;;* \-#&quot;      &quot;;@\ "/>
    <numFmt numFmtId="173" formatCode="#,##0.00&quot; kn&quot;"/>
    <numFmt numFmtId="174" formatCode="_-* #,##0\ _k_n_-;\-* #,##0\ _k_n_-;_-* &quot;-&quot;\ _k_n_-;_-@_-"/>
  </numFmts>
  <fonts count="53" x14ac:knownFonts="1">
    <font>
      <sz val="10"/>
      <name val="Arial"/>
      <charset val="238"/>
    </font>
    <font>
      <sz val="10"/>
      <name val="Arial"/>
      <family val="2"/>
      <charset val="238"/>
    </font>
    <font>
      <sz val="12"/>
      <name val="Calibri"/>
      <family val="2"/>
      <charset val="238"/>
    </font>
    <font>
      <sz val="14"/>
      <name val="Calibri"/>
      <family val="2"/>
      <charset val="238"/>
    </font>
    <font>
      <b/>
      <sz val="14"/>
      <name val="Calibri"/>
      <family val="2"/>
      <charset val="238"/>
    </font>
    <font>
      <sz val="14"/>
      <name val="Franklin Gothic Book"/>
      <family val="2"/>
      <charset val="238"/>
    </font>
    <font>
      <sz val="14"/>
      <color indexed="57"/>
      <name val="Franklin Gothic Book"/>
      <family val="2"/>
      <charset val="238"/>
    </font>
    <font>
      <sz val="8"/>
      <name val="Arial"/>
      <family val="2"/>
      <charset val="238"/>
    </font>
    <font>
      <sz val="11"/>
      <name val="Arial"/>
      <family val="2"/>
      <charset val="238"/>
    </font>
    <font>
      <sz val="11"/>
      <name val="Arial"/>
      <family val="2"/>
    </font>
    <font>
      <b/>
      <sz val="14"/>
      <color rgb="FFFF0000"/>
      <name val="Calibri"/>
      <family val="2"/>
      <charset val="238"/>
    </font>
    <font>
      <vertAlign val="superscript"/>
      <sz val="11"/>
      <name val="Arial"/>
      <family val="2"/>
      <charset val="238"/>
    </font>
    <font>
      <vertAlign val="superscript"/>
      <sz val="11"/>
      <name val="Arial"/>
      <family val="2"/>
    </font>
    <font>
      <sz val="11"/>
      <color rgb="FFFF0000"/>
      <name val="Arial"/>
      <family val="2"/>
    </font>
    <font>
      <b/>
      <sz val="11"/>
      <name val="Arial"/>
      <family val="2"/>
      <charset val="238"/>
    </font>
    <font>
      <sz val="11"/>
      <color rgb="FFFF0000"/>
      <name val="Arial"/>
      <family val="2"/>
      <charset val="238"/>
    </font>
    <font>
      <sz val="11"/>
      <color theme="1"/>
      <name val="Arial"/>
      <family val="2"/>
      <charset val="238"/>
    </font>
    <font>
      <vertAlign val="superscript"/>
      <sz val="11"/>
      <color theme="1"/>
      <name val="Arial"/>
      <family val="2"/>
      <charset val="238"/>
    </font>
    <font>
      <i/>
      <sz val="11"/>
      <name val="Arial"/>
      <family val="2"/>
      <charset val="238"/>
    </font>
    <font>
      <b/>
      <sz val="11"/>
      <name val="Arial"/>
      <family val="2"/>
    </font>
    <font>
      <sz val="11"/>
      <name val="Arial Narrow"/>
      <family val="2"/>
      <charset val="238"/>
    </font>
    <font>
      <sz val="11"/>
      <color theme="3"/>
      <name val="Arial"/>
      <family val="2"/>
    </font>
    <font>
      <sz val="10"/>
      <name val="Arial"/>
      <family val="2"/>
    </font>
    <font>
      <sz val="12"/>
      <name val="Calibri"/>
      <family val="2"/>
      <charset val="238"/>
      <scheme val="minor"/>
    </font>
    <font>
      <sz val="12"/>
      <color rgb="FFFF0000"/>
      <name val="Calibri"/>
      <family val="2"/>
      <scheme val="minor"/>
    </font>
    <font>
      <sz val="12"/>
      <name val="Calibri"/>
      <family val="2"/>
    </font>
    <font>
      <b/>
      <sz val="12"/>
      <color rgb="FFFF0000"/>
      <name val="Calibri"/>
      <family val="2"/>
      <scheme val="minor"/>
    </font>
    <font>
      <vertAlign val="superscript"/>
      <sz val="12"/>
      <name val="Calibri"/>
      <family val="2"/>
      <charset val="238"/>
    </font>
    <font>
      <i/>
      <sz val="11"/>
      <color rgb="FF7F7F7F"/>
      <name val="Calibri"/>
      <family val="2"/>
      <scheme val="minor"/>
    </font>
    <font>
      <sz val="11"/>
      <name val="Calibri"/>
      <family val="2"/>
    </font>
    <font>
      <i/>
      <sz val="12"/>
      <color rgb="FFFF0000"/>
      <name val="Calibri"/>
      <family val="2"/>
      <charset val="238"/>
      <scheme val="minor"/>
    </font>
    <font>
      <sz val="12"/>
      <name val="Arial"/>
      <family val="2"/>
      <charset val="238"/>
    </font>
    <font>
      <b/>
      <sz val="11"/>
      <color rgb="FFFF0000"/>
      <name val="Arial"/>
      <family val="2"/>
    </font>
    <font>
      <i/>
      <sz val="11"/>
      <name val="Arial"/>
      <family val="2"/>
    </font>
    <font>
      <b/>
      <sz val="11"/>
      <color rgb="FF00B0F0"/>
      <name val="Arial"/>
      <family val="2"/>
    </font>
    <font>
      <vertAlign val="superscript"/>
      <sz val="10"/>
      <name val="Arial"/>
      <family val="2"/>
      <charset val="238"/>
    </font>
    <font>
      <sz val="11"/>
      <color theme="1"/>
      <name val="Arial"/>
      <family val="2"/>
    </font>
    <font>
      <b/>
      <i/>
      <sz val="11"/>
      <color theme="8" tint="-0.499984740745262"/>
      <name val="Arial"/>
      <family val="2"/>
    </font>
    <font>
      <b/>
      <sz val="11"/>
      <color theme="8" tint="-0.499984740745262"/>
      <name val="Arial"/>
      <family val="2"/>
    </font>
    <font>
      <sz val="11"/>
      <color indexed="10"/>
      <name val="Arial"/>
      <family val="2"/>
    </font>
    <font>
      <i/>
      <sz val="11"/>
      <color rgb="FFFF0000"/>
      <name val="Arial"/>
      <family val="2"/>
    </font>
    <font>
      <b/>
      <i/>
      <sz val="11"/>
      <name val="Arial"/>
      <family val="2"/>
    </font>
    <font>
      <u/>
      <sz val="11"/>
      <name val="Arial"/>
      <family val="2"/>
    </font>
    <font>
      <b/>
      <sz val="11"/>
      <color indexed="10"/>
      <name val="Arial"/>
      <family val="2"/>
    </font>
    <font>
      <sz val="11"/>
      <color theme="8" tint="-0.499984740745262"/>
      <name val="Arial"/>
      <family val="2"/>
    </font>
    <font>
      <i/>
      <u/>
      <sz val="11"/>
      <name val="Arial"/>
      <family val="2"/>
    </font>
    <font>
      <sz val="11"/>
      <name val="Calibri"/>
      <family val="2"/>
      <charset val="238"/>
    </font>
    <font>
      <sz val="8"/>
      <name val="Arial"/>
      <family val="2"/>
    </font>
    <font>
      <sz val="14"/>
      <name val="Calibri"/>
      <family val="2"/>
    </font>
    <font>
      <b/>
      <sz val="14"/>
      <name val="Calibri"/>
      <family val="2"/>
    </font>
    <font>
      <sz val="14"/>
      <name val="Calibri"/>
      <family val="2"/>
      <scheme val="minor"/>
    </font>
    <font>
      <b/>
      <sz val="16"/>
      <name val="Calibri"/>
      <family val="2"/>
      <charset val="238"/>
    </font>
    <font>
      <u/>
      <sz val="11"/>
      <name val="Arial"/>
      <family val="2"/>
      <charset val="238"/>
    </font>
  </fonts>
  <fills count="5">
    <fill>
      <patternFill patternType="none"/>
    </fill>
    <fill>
      <patternFill patternType="gray125"/>
    </fill>
    <fill>
      <patternFill patternType="solid">
        <fgColor rgb="FFFFFF00"/>
        <bgColor indexed="64"/>
      </patternFill>
    </fill>
    <fill>
      <patternFill patternType="solid">
        <fgColor indexed="22"/>
        <bgColor indexed="31"/>
      </patternFill>
    </fill>
    <fill>
      <patternFill patternType="solid">
        <fgColor theme="0" tint="-0.249977111117893"/>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style="thin">
        <color rgb="FF333333"/>
      </left>
      <right style="thin">
        <color rgb="FF333333"/>
      </right>
      <top style="thin">
        <color rgb="FF333333"/>
      </top>
      <bottom style="thin">
        <color rgb="FF333333"/>
      </bottom>
      <diagonal/>
    </border>
    <border>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thin">
        <color indexed="64"/>
      </bottom>
      <diagonal/>
    </border>
    <border>
      <left/>
      <right/>
      <top style="thin">
        <color indexed="64"/>
      </top>
      <bottom/>
      <diagonal/>
    </border>
  </borders>
  <cellStyleXfs count="10">
    <xf numFmtId="0" fontId="0" fillId="0" borderId="0"/>
    <xf numFmtId="0" fontId="1" fillId="0" borderId="0"/>
    <xf numFmtId="0" fontId="1" fillId="0" borderId="0"/>
    <xf numFmtId="0" fontId="22" fillId="0" borderId="0"/>
    <xf numFmtId="0" fontId="1" fillId="0" borderId="0"/>
    <xf numFmtId="170" fontId="1" fillId="0" borderId="0" applyFill="0" applyBorder="0" applyAlignment="0" applyProtection="0"/>
    <xf numFmtId="172" fontId="22" fillId="0" borderId="0" applyFill="0" applyBorder="0" applyAlignment="0" applyProtection="0"/>
    <xf numFmtId="0" fontId="28" fillId="0" borderId="0" applyNumberFormat="0" applyFill="0" applyBorder="0" applyAlignment="0" applyProtection="0"/>
    <xf numFmtId="0" fontId="1" fillId="0" borderId="0"/>
    <xf numFmtId="0" fontId="28" fillId="0" borderId="0" applyNumberFormat="0" applyFill="0" applyBorder="0" applyAlignment="0" applyProtection="0"/>
  </cellStyleXfs>
  <cellXfs count="515">
    <xf numFmtId="0" fontId="0" fillId="0" borderId="0" xfId="0"/>
    <xf numFmtId="0" fontId="3" fillId="0" borderId="0" xfId="1" applyFont="1" applyAlignment="1">
      <alignment horizontal="center"/>
    </xf>
    <xf numFmtId="0" fontId="5" fillId="0" borderId="0" xfId="1" applyFont="1" applyAlignment="1">
      <alignment horizontal="center"/>
    </xf>
    <xf numFmtId="2" fontId="5" fillId="0" borderId="0" xfId="1" applyNumberFormat="1" applyFont="1" applyAlignment="1">
      <alignment horizontal="center" vertical="top"/>
    </xf>
    <xf numFmtId="0" fontId="6" fillId="0" borderId="0" xfId="1" applyFont="1" applyAlignment="1">
      <alignment horizontal="center" vertical="top"/>
    </xf>
    <xf numFmtId="0" fontId="6" fillId="0" borderId="0" xfId="1" applyFont="1" applyAlignment="1">
      <alignment horizontal="left" vertical="distributed"/>
    </xf>
    <xf numFmtId="0" fontId="6" fillId="0" borderId="0" xfId="1" applyFont="1" applyAlignment="1">
      <alignment horizontal="center"/>
    </xf>
    <xf numFmtId="165" fontId="4" fillId="0" borderId="0" xfId="1" applyNumberFormat="1" applyFont="1" applyAlignment="1">
      <alignment horizontal="right"/>
    </xf>
    <xf numFmtId="165" fontId="4" fillId="0" borderId="2" xfId="1" applyNumberFormat="1" applyFont="1" applyBorder="1" applyAlignment="1">
      <alignment horizontal="right"/>
    </xf>
    <xf numFmtId="165" fontId="6" fillId="0" borderId="0" xfId="1" applyNumberFormat="1" applyFont="1" applyAlignment="1">
      <alignment horizontal="right" vertical="top"/>
    </xf>
    <xf numFmtId="165" fontId="6" fillId="0" borderId="0" xfId="1" applyNumberFormat="1" applyFont="1" applyAlignment="1">
      <alignment horizontal="right"/>
    </xf>
    <xf numFmtId="0" fontId="5" fillId="0" borderId="0" xfId="1" applyFont="1" applyAlignment="1">
      <alignment horizontal="center" vertical="center"/>
    </xf>
    <xf numFmtId="165" fontId="3" fillId="0" borderId="2" xfId="1" applyNumberFormat="1" applyFont="1" applyBorder="1" applyAlignment="1">
      <alignment horizontal="right" vertical="center"/>
    </xf>
    <xf numFmtId="165" fontId="4" fillId="0" borderId="2" xfId="0" applyNumberFormat="1" applyFont="1" applyBorder="1" applyAlignment="1">
      <alignment horizontal="right" vertical="center"/>
    </xf>
    <xf numFmtId="0" fontId="6" fillId="0" borderId="0" xfId="1" applyFont="1" applyAlignment="1">
      <alignment horizontal="left" vertical="top" wrapText="1"/>
    </xf>
    <xf numFmtId="0" fontId="3" fillId="0" borderId="0" xfId="1" applyFont="1" applyAlignment="1">
      <alignment horizontal="left" vertical="top" wrapText="1"/>
    </xf>
    <xf numFmtId="0" fontId="4" fillId="0" borderId="0" xfId="1" applyFont="1" applyAlignment="1">
      <alignment horizontal="left"/>
    </xf>
    <xf numFmtId="0" fontId="9" fillId="0" borderId="0" xfId="1" applyFont="1" applyAlignment="1">
      <alignment horizontal="right"/>
    </xf>
    <xf numFmtId="165" fontId="9" fillId="0" borderId="0" xfId="1" applyNumberFormat="1" applyFont="1" applyAlignment="1">
      <alignment horizontal="right"/>
    </xf>
    <xf numFmtId="0" fontId="8" fillId="0" borderId="0" xfId="0" applyFont="1" applyAlignment="1">
      <alignment horizontal="justify" vertical="top" wrapText="1"/>
    </xf>
    <xf numFmtId="0" fontId="8" fillId="0" borderId="0" xfId="0" applyFont="1" applyAlignment="1">
      <alignment horizontal="center" vertical="top"/>
    </xf>
    <xf numFmtId="0" fontId="8" fillId="0" borderId="0" xfId="0" applyFont="1" applyAlignment="1">
      <alignment horizontal="right"/>
    </xf>
    <xf numFmtId="165" fontId="8" fillId="0" borderId="0" xfId="0" applyNumberFormat="1" applyFont="1" applyAlignment="1">
      <alignment horizontal="right"/>
    </xf>
    <xf numFmtId="0" fontId="8" fillId="0" borderId="0" xfId="1" applyFont="1" applyAlignment="1">
      <alignment horizontal="right"/>
    </xf>
    <xf numFmtId="165" fontId="8" fillId="0" borderId="0" xfId="1" applyNumberFormat="1" applyFont="1" applyAlignment="1">
      <alignment horizontal="right" readingOrder="1"/>
    </xf>
    <xf numFmtId="0" fontId="9" fillId="0" borderId="0" xfId="0" applyFont="1" applyAlignment="1">
      <alignment horizontal="justify" vertical="top" wrapText="1"/>
    </xf>
    <xf numFmtId="49" fontId="9" fillId="0" borderId="0" xfId="0" applyNumberFormat="1" applyFont="1" applyAlignment="1">
      <alignment horizontal="center" vertical="top"/>
    </xf>
    <xf numFmtId="165" fontId="9" fillId="0" borderId="0" xfId="0" applyNumberFormat="1" applyFont="1" applyAlignment="1">
      <alignment horizontal="right"/>
    </xf>
    <xf numFmtId="0" fontId="9" fillId="0" borderId="0" xfId="0" applyFont="1" applyAlignment="1">
      <alignment horizontal="right"/>
    </xf>
    <xf numFmtId="49" fontId="9" fillId="0" borderId="0" xfId="1" applyNumberFormat="1" applyFont="1" applyAlignment="1">
      <alignment horizontal="center" vertical="top"/>
    </xf>
    <xf numFmtId="0" fontId="9" fillId="0" borderId="0" xfId="1" applyFont="1" applyAlignment="1">
      <alignment horizontal="justify" vertical="distributed" wrapText="1"/>
    </xf>
    <xf numFmtId="0" fontId="8" fillId="0" borderId="0" xfId="0" applyFont="1" applyAlignment="1">
      <alignment horizontal="center"/>
    </xf>
    <xf numFmtId="0" fontId="8" fillId="0" borderId="0" xfId="0" applyFont="1" applyAlignment="1">
      <alignment horizontal="justify" vertical="distributed"/>
    </xf>
    <xf numFmtId="0" fontId="8" fillId="0" borderId="0" xfId="0" applyFont="1" applyAlignment="1">
      <alignment horizontal="right" vertical="top" wrapText="1"/>
    </xf>
    <xf numFmtId="0" fontId="8" fillId="0" borderId="0" xfId="0" applyFont="1" applyAlignment="1">
      <alignment horizontal="justify" vertical="distributed" wrapText="1"/>
    </xf>
    <xf numFmtId="166" fontId="8" fillId="0" borderId="0" xfId="0" applyNumberFormat="1" applyFont="1" applyAlignment="1">
      <alignment horizontal="right" wrapText="1"/>
    </xf>
    <xf numFmtId="165" fontId="8" fillId="0" borderId="0" xfId="0" applyNumberFormat="1" applyFont="1" applyAlignment="1">
      <alignment horizontal="right" wrapText="1"/>
    </xf>
    <xf numFmtId="166" fontId="9" fillId="0" borderId="0" xfId="1" applyNumberFormat="1" applyFont="1" applyAlignment="1">
      <alignment horizontal="right"/>
    </xf>
    <xf numFmtId="49" fontId="8" fillId="0" borderId="0" xfId="0" applyNumberFormat="1" applyFont="1" applyAlignment="1">
      <alignment horizontal="center" vertical="top"/>
    </xf>
    <xf numFmtId="0" fontId="8" fillId="0" borderId="0" xfId="0" applyFont="1" applyAlignment="1">
      <alignment horizontal="justify" vertical="justify" wrapText="1"/>
    </xf>
    <xf numFmtId="164" fontId="8" fillId="0" borderId="0" xfId="0" applyNumberFormat="1" applyFont="1" applyAlignment="1">
      <alignment horizontal="right"/>
    </xf>
    <xf numFmtId="4" fontId="8" fillId="0" borderId="0" xfId="0" applyNumberFormat="1" applyFont="1"/>
    <xf numFmtId="4" fontId="8" fillId="0" borderId="0" xfId="0" applyNumberFormat="1" applyFont="1" applyAlignment="1">
      <alignment horizontal="right" wrapText="1"/>
    </xf>
    <xf numFmtId="2" fontId="8" fillId="0" borderId="0" xfId="0" applyNumberFormat="1" applyFont="1" applyAlignment="1">
      <alignment horizontal="right"/>
    </xf>
    <xf numFmtId="0" fontId="8" fillId="0" borderId="0" xfId="0" applyFont="1" applyAlignment="1">
      <alignment horizontal="justify" vertical="top"/>
    </xf>
    <xf numFmtId="0" fontId="14" fillId="0" borderId="0" xfId="0" applyFont="1" applyAlignment="1">
      <alignment horizontal="center"/>
    </xf>
    <xf numFmtId="0" fontId="8" fillId="0" borderId="0" xfId="0" applyFont="1" applyAlignment="1">
      <alignment horizontal="justify"/>
    </xf>
    <xf numFmtId="0" fontId="8" fillId="0" borderId="0" xfId="0" applyFont="1" applyAlignment="1">
      <alignment horizontal="right" vertical="top"/>
    </xf>
    <xf numFmtId="0" fontId="8" fillId="0" borderId="0" xfId="0" applyFont="1" applyAlignment="1">
      <alignment horizontal="center" wrapText="1"/>
    </xf>
    <xf numFmtId="165" fontId="8" fillId="0" borderId="0" xfId="0" applyNumberFormat="1" applyFont="1" applyAlignment="1">
      <alignment horizontal="right" vertical="top"/>
    </xf>
    <xf numFmtId="165" fontId="8" fillId="0" borderId="0" xfId="0" applyNumberFormat="1" applyFont="1" applyAlignment="1">
      <alignment horizontal="justify" vertical="top"/>
    </xf>
    <xf numFmtId="49" fontId="8" fillId="0" borderId="0" xfId="1" applyNumberFormat="1" applyFont="1" applyAlignment="1">
      <alignment horizontal="center" vertical="top"/>
    </xf>
    <xf numFmtId="0" fontId="8" fillId="0" borderId="0" xfId="1" applyFont="1" applyAlignment="1">
      <alignment horizontal="justify" vertical="top" wrapText="1"/>
    </xf>
    <xf numFmtId="165" fontId="8" fillId="0" borderId="0" xfId="1" applyNumberFormat="1" applyFont="1" applyAlignment="1">
      <alignment horizontal="right"/>
    </xf>
    <xf numFmtId="49" fontId="8" fillId="0" borderId="0" xfId="1" applyNumberFormat="1" applyFont="1" applyAlignment="1">
      <alignment horizontal="center"/>
    </xf>
    <xf numFmtId="166" fontId="8" fillId="0" borderId="0" xfId="1" applyNumberFormat="1" applyFont="1" applyAlignment="1">
      <alignment horizontal="right"/>
    </xf>
    <xf numFmtId="166" fontId="8" fillId="0" borderId="0" xfId="0" applyNumberFormat="1" applyFont="1" applyAlignment="1">
      <alignment horizontal="right"/>
    </xf>
    <xf numFmtId="0" fontId="8" fillId="0" borderId="0" xfId="0" applyFont="1" applyAlignment="1">
      <alignment horizontal="center" vertical="top" wrapText="1"/>
    </xf>
    <xf numFmtId="0" fontId="16" fillId="0" borderId="0" xfId="0" applyFont="1" applyAlignment="1">
      <alignment horizontal="justify" vertical="top" wrapText="1"/>
    </xf>
    <xf numFmtId="49" fontId="8" fillId="0" borderId="0" xfId="0" applyNumberFormat="1" applyFont="1" applyAlignment="1">
      <alignment horizontal="right" vertical="top" wrapText="1"/>
    </xf>
    <xf numFmtId="2" fontId="8" fillId="0" borderId="0" xfId="0" applyNumberFormat="1" applyFont="1" applyAlignment="1">
      <alignment horizontal="center" vertical="top" wrapText="1"/>
    </xf>
    <xf numFmtId="168" fontId="8" fillId="0" borderId="0" xfId="0" applyNumberFormat="1" applyFont="1" applyAlignment="1">
      <alignment horizontal="right"/>
    </xf>
    <xf numFmtId="0" fontId="8" fillId="0" borderId="0" xfId="1" applyFont="1" applyAlignment="1">
      <alignment horizontal="justify" vertical="top"/>
    </xf>
    <xf numFmtId="0" fontId="8" fillId="0" borderId="0" xfId="1" applyFont="1" applyAlignment="1">
      <alignment horizontal="center"/>
    </xf>
    <xf numFmtId="0" fontId="14" fillId="0" borderId="0" xfId="0" applyFont="1" applyAlignment="1">
      <alignment horizontal="justify"/>
    </xf>
    <xf numFmtId="0" fontId="8" fillId="0" borderId="0" xfId="0" applyFont="1" applyAlignment="1">
      <alignment vertical="top" wrapText="1" readingOrder="1"/>
    </xf>
    <xf numFmtId="0" fontId="8" fillId="0" borderId="0" xfId="0" applyFont="1" applyAlignment="1">
      <alignment horizontal="justify" vertical="top" wrapText="1" readingOrder="1"/>
    </xf>
    <xf numFmtId="165" fontId="8" fillId="0" borderId="0" xfId="0" applyNumberFormat="1" applyFont="1" applyAlignment="1">
      <alignment horizontal="center"/>
    </xf>
    <xf numFmtId="165" fontId="14" fillId="0" borderId="0" xfId="0" applyNumberFormat="1" applyFont="1" applyAlignment="1">
      <alignment horizontal="right"/>
    </xf>
    <xf numFmtId="0" fontId="8" fillId="0" borderId="1" xfId="0" applyFont="1" applyBorder="1" applyAlignment="1">
      <alignment horizontal="right" vertical="top"/>
    </xf>
    <xf numFmtId="0" fontId="8" fillId="0" borderId="1" xfId="0" applyFont="1" applyBorder="1" applyAlignment="1">
      <alignment horizontal="justify" vertical="distributed" wrapText="1"/>
    </xf>
    <xf numFmtId="165" fontId="8" fillId="0" borderId="1" xfId="0" applyNumberFormat="1" applyFont="1" applyBorder="1" applyAlignment="1">
      <alignment horizontal="right"/>
    </xf>
    <xf numFmtId="0" fontId="8" fillId="0" borderId="1" xfId="0" applyFont="1" applyBorder="1" applyAlignment="1">
      <alignment horizontal="center" vertical="top"/>
    </xf>
    <xf numFmtId="0" fontId="14" fillId="0" borderId="0" xfId="0" applyFont="1" applyAlignment="1">
      <alignment horizontal="center" vertical="top"/>
    </xf>
    <xf numFmtId="164" fontId="8" fillId="0" borderId="0" xfId="0" applyNumberFormat="1" applyFont="1" applyAlignment="1">
      <alignment horizontal="center"/>
    </xf>
    <xf numFmtId="0" fontId="14" fillId="0" borderId="0" xfId="0" applyFont="1" applyAlignment="1">
      <alignment horizontal="right"/>
    </xf>
    <xf numFmtId="0" fontId="14" fillId="0" borderId="0" xfId="0" applyFont="1" applyAlignment="1">
      <alignment horizontal="right" vertical="top"/>
    </xf>
    <xf numFmtId="0" fontId="8" fillId="0" borderId="0" xfId="0" applyFont="1" applyAlignment="1">
      <alignment horizontal="center" vertical="center"/>
    </xf>
    <xf numFmtId="0" fontId="14" fillId="0" borderId="0" xfId="0" applyFont="1" applyAlignment="1">
      <alignment horizontal="justify" vertical="top"/>
    </xf>
    <xf numFmtId="0" fontId="8" fillId="0" borderId="3" xfId="0" applyFont="1" applyBorder="1" applyAlignment="1">
      <alignment horizontal="justify" vertical="distributed"/>
    </xf>
    <xf numFmtId="165" fontId="8" fillId="0" borderId="3" xfId="0" applyNumberFormat="1" applyFont="1" applyBorder="1" applyAlignment="1">
      <alignment horizontal="right"/>
    </xf>
    <xf numFmtId="49" fontId="14" fillId="0" borderId="0" xfId="0" applyNumberFormat="1" applyFont="1" applyAlignment="1">
      <alignment horizontal="center"/>
    </xf>
    <xf numFmtId="164" fontId="8" fillId="0" borderId="0" xfId="0" applyNumberFormat="1" applyFont="1" applyAlignment="1">
      <alignment horizontal="center" vertical="center"/>
    </xf>
    <xf numFmtId="0" fontId="8" fillId="0" borderId="0" xfId="1" applyFont="1" applyAlignment="1">
      <alignment horizontal="left" vertical="top" wrapText="1"/>
    </xf>
    <xf numFmtId="16" fontId="8" fillId="0" borderId="0" xfId="0" applyNumberFormat="1" applyFont="1" applyAlignment="1">
      <alignment horizontal="center"/>
    </xf>
    <xf numFmtId="0" fontId="8" fillId="0" borderId="0" xfId="0" applyFont="1" applyAlignment="1">
      <alignment horizontal="left" vertical="top" wrapText="1" readingOrder="1"/>
    </xf>
    <xf numFmtId="165" fontId="9" fillId="0" borderId="0" xfId="0" applyNumberFormat="1" applyFont="1" applyAlignment="1">
      <alignment horizontal="right" wrapText="1"/>
    </xf>
    <xf numFmtId="49" fontId="9" fillId="0" borderId="0" xfId="1" applyNumberFormat="1" applyFont="1" applyAlignment="1">
      <alignment horizontal="right" vertical="top"/>
    </xf>
    <xf numFmtId="0" fontId="8" fillId="0" borderId="3" xfId="0" applyFont="1" applyBorder="1" applyAlignment="1">
      <alignment horizontal="justify" vertical="top"/>
    </xf>
    <xf numFmtId="0" fontId="8" fillId="0" borderId="3" xfId="0" applyFont="1" applyBorder="1" applyAlignment="1">
      <alignment horizontal="right"/>
    </xf>
    <xf numFmtId="164" fontId="8" fillId="0" borderId="3" xfId="0" applyNumberFormat="1" applyFont="1" applyBorder="1" applyAlignment="1">
      <alignment horizontal="right"/>
    </xf>
    <xf numFmtId="164" fontId="8" fillId="0" borderId="3" xfId="0" applyNumberFormat="1" applyFont="1" applyBorder="1" applyAlignment="1">
      <alignment horizontal="center"/>
    </xf>
    <xf numFmtId="0" fontId="8" fillId="0" borderId="3" xfId="0" applyFont="1" applyBorder="1" applyAlignment="1">
      <alignment horizontal="center" vertical="top"/>
    </xf>
    <xf numFmtId="0" fontId="8" fillId="0" borderId="3" xfId="0" applyFont="1" applyBorder="1" applyAlignment="1">
      <alignment horizontal="left" vertical="top" wrapText="1" readingOrder="1"/>
    </xf>
    <xf numFmtId="0" fontId="8" fillId="0" borderId="3" xfId="0" applyFont="1" applyBorder="1" applyAlignment="1">
      <alignment horizontal="justify" vertical="distributed" wrapText="1"/>
    </xf>
    <xf numFmtId="0" fontId="8" fillId="0" borderId="0" xfId="0" applyFont="1" applyAlignment="1">
      <alignment horizontal="right" wrapText="1"/>
    </xf>
    <xf numFmtId="0" fontId="8" fillId="0" borderId="1" xfId="0" applyFont="1" applyBorder="1" applyAlignment="1">
      <alignment horizontal="right"/>
    </xf>
    <xf numFmtId="165" fontId="14" fillId="0" borderId="0" xfId="0" applyNumberFormat="1" applyFont="1" applyAlignment="1">
      <alignment horizontal="right" vertical="top"/>
    </xf>
    <xf numFmtId="0" fontId="9" fillId="0" borderId="0" xfId="0" applyFont="1" applyAlignment="1">
      <alignment horizontal="right" vertical="top"/>
    </xf>
    <xf numFmtId="165" fontId="9" fillId="0" borderId="0" xfId="0" applyNumberFormat="1" applyFont="1" applyAlignment="1">
      <alignment horizontal="right" vertical="top"/>
    </xf>
    <xf numFmtId="165" fontId="9" fillId="0" borderId="0" xfId="0" applyNumberFormat="1" applyFont="1" applyAlignment="1">
      <alignment horizontal="justify" vertical="top"/>
    </xf>
    <xf numFmtId="0" fontId="9" fillId="0" borderId="0" xfId="0" applyFont="1" applyAlignment="1">
      <alignment horizontal="center" vertical="distributed" wrapText="1"/>
    </xf>
    <xf numFmtId="0" fontId="19" fillId="0" borderId="0" xfId="0" applyFont="1" applyAlignment="1">
      <alignment horizontal="right"/>
    </xf>
    <xf numFmtId="0" fontId="9" fillId="0" borderId="0" xfId="0" applyFont="1" applyAlignment="1">
      <alignment horizontal="center" vertical="center"/>
    </xf>
    <xf numFmtId="0" fontId="9" fillId="0" borderId="0" xfId="0" applyFont="1" applyAlignment="1">
      <alignment horizontal="center"/>
    </xf>
    <xf numFmtId="0" fontId="9" fillId="0" borderId="0" xfId="0" applyFont="1" applyAlignment="1">
      <alignment horizontal="justify" vertical="distributed" wrapText="1"/>
    </xf>
    <xf numFmtId="49" fontId="19" fillId="0" borderId="0" xfId="0" applyNumberFormat="1" applyFont="1" applyAlignment="1">
      <alignment horizontal="right"/>
    </xf>
    <xf numFmtId="0" fontId="19" fillId="0" borderId="0" xfId="0" applyFont="1" applyAlignment="1">
      <alignment horizontal="justify"/>
    </xf>
    <xf numFmtId="4" fontId="9" fillId="0" borderId="0" xfId="0" applyNumberFormat="1" applyFont="1" applyAlignment="1">
      <alignment horizontal="center"/>
    </xf>
    <xf numFmtId="0" fontId="9" fillId="0" borderId="0" xfId="0" applyFont="1"/>
    <xf numFmtId="4" fontId="9" fillId="0" borderId="0" xfId="0" applyNumberFormat="1" applyFont="1"/>
    <xf numFmtId="0" fontId="9" fillId="0" borderId="0" xfId="0" applyFont="1" applyAlignment="1">
      <alignment horizontal="left" vertical="justify"/>
    </xf>
    <xf numFmtId="0" fontId="9" fillId="0" borderId="0" xfId="0" applyFont="1" applyAlignment="1">
      <alignment horizontal="right" vertical="justify"/>
    </xf>
    <xf numFmtId="0" fontId="9" fillId="0" borderId="0" xfId="0" applyFont="1" applyAlignment="1">
      <alignment vertical="justify"/>
    </xf>
    <xf numFmtId="0" fontId="9" fillId="0" borderId="0" xfId="0" applyFont="1" applyAlignment="1">
      <alignment horizontal="right" vertical="top" wrapText="1"/>
    </xf>
    <xf numFmtId="0" fontId="9" fillId="0" borderId="0" xfId="0" applyFont="1" applyAlignment="1">
      <alignment horizontal="left" vertical="top"/>
    </xf>
    <xf numFmtId="4" fontId="9" fillId="0" borderId="0" xfId="0" applyNumberFormat="1" applyFont="1" applyAlignment="1">
      <alignment horizontal="right"/>
    </xf>
    <xf numFmtId="0" fontId="9" fillId="0" borderId="0" xfId="0" applyFont="1" applyAlignment="1">
      <alignment horizontal="justify"/>
    </xf>
    <xf numFmtId="0" fontId="9" fillId="2" borderId="0" xfId="0" applyFont="1" applyFill="1" applyAlignment="1">
      <alignment horizontal="center"/>
    </xf>
    <xf numFmtId="49" fontId="9" fillId="0" borderId="0" xfId="0" applyNumberFormat="1" applyFont="1" applyAlignment="1">
      <alignment horizontal="right"/>
    </xf>
    <xf numFmtId="49" fontId="9" fillId="2" borderId="0" xfId="0" applyNumberFormat="1" applyFont="1" applyFill="1" applyAlignment="1">
      <alignment horizontal="right"/>
    </xf>
    <xf numFmtId="0" fontId="9" fillId="2" borderId="0" xfId="0" applyFont="1" applyFill="1" applyAlignment="1">
      <alignment horizontal="justify"/>
    </xf>
    <xf numFmtId="0" fontId="9" fillId="2" borderId="0" xfId="0" applyFont="1" applyFill="1" applyAlignment="1">
      <alignment horizontal="right"/>
    </xf>
    <xf numFmtId="165" fontId="9" fillId="2" borderId="0" xfId="0" applyNumberFormat="1" applyFont="1" applyFill="1" applyAlignment="1">
      <alignment horizontal="right"/>
    </xf>
    <xf numFmtId="0" fontId="20" fillId="0" borderId="0" xfId="0" applyFont="1" applyAlignment="1">
      <alignment horizontal="center" vertical="top"/>
    </xf>
    <xf numFmtId="165" fontId="8" fillId="0" borderId="0" xfId="0" applyNumberFormat="1" applyFont="1" applyAlignment="1">
      <alignment horizontal="left"/>
    </xf>
    <xf numFmtId="165" fontId="9" fillId="0" borderId="0" xfId="1" applyNumberFormat="1" applyFont="1" applyAlignment="1">
      <alignment horizontal="right" readingOrder="1"/>
    </xf>
    <xf numFmtId="0" fontId="9" fillId="0" borderId="0" xfId="0" applyFont="1" applyAlignment="1">
      <alignment horizontal="justify" vertical="distributed"/>
    </xf>
    <xf numFmtId="0" fontId="9" fillId="0" borderId="0" xfId="0" applyFont="1" applyAlignment="1">
      <alignment horizontal="justify" vertical="top"/>
    </xf>
    <xf numFmtId="0" fontId="9" fillId="0" borderId="0" xfId="1" applyFont="1" applyAlignment="1">
      <alignment horizontal="justify" vertical="top" wrapText="1"/>
    </xf>
    <xf numFmtId="0" fontId="9" fillId="0" borderId="0" xfId="0" applyFont="1" applyAlignment="1">
      <alignment horizontal="justify" vertical="justify" wrapText="1"/>
    </xf>
    <xf numFmtId="166" fontId="9" fillId="0" borderId="0" xfId="0" applyNumberFormat="1" applyFont="1" applyAlignment="1">
      <alignment horizontal="right"/>
    </xf>
    <xf numFmtId="0" fontId="9" fillId="0" borderId="0" xfId="2" applyFont="1" applyAlignment="1">
      <alignment horizontal="justify" vertical="top" wrapText="1"/>
    </xf>
    <xf numFmtId="0" fontId="9" fillId="0" borderId="0" xfId="2" applyFont="1" applyAlignment="1">
      <alignment horizontal="right"/>
    </xf>
    <xf numFmtId="165" fontId="9" fillId="0" borderId="0" xfId="2" applyNumberFormat="1" applyFont="1" applyAlignment="1">
      <alignment horizontal="right"/>
    </xf>
    <xf numFmtId="0" fontId="9" fillId="0" borderId="0" xfId="2" applyFont="1" applyAlignment="1">
      <alignment horizontal="right" vertical="top"/>
    </xf>
    <xf numFmtId="0" fontId="13" fillId="0" borderId="0" xfId="1" applyFont="1" applyAlignment="1">
      <alignment horizontal="justify" vertical="distributed" wrapText="1"/>
    </xf>
    <xf numFmtId="2" fontId="8" fillId="0" borderId="0" xfId="0" applyNumberFormat="1" applyFont="1" applyAlignment="1">
      <alignment horizontal="center"/>
    </xf>
    <xf numFmtId="4" fontId="8" fillId="0" borderId="0" xfId="0" applyNumberFormat="1" applyFont="1" applyAlignment="1">
      <alignment horizontal="right"/>
    </xf>
    <xf numFmtId="4" fontId="8" fillId="0" borderId="0" xfId="0" applyNumberFormat="1" applyFont="1" applyAlignment="1">
      <alignment horizontal="center"/>
    </xf>
    <xf numFmtId="4" fontId="8" fillId="0" borderId="0" xfId="0" applyNumberFormat="1" applyFont="1" applyAlignment="1">
      <alignment horizontal="left" vertical="top" wrapText="1" readingOrder="1"/>
    </xf>
    <xf numFmtId="4" fontId="9" fillId="0" borderId="0" xfId="0" applyNumberFormat="1" applyFont="1" applyAlignment="1">
      <alignment horizontal="justify" vertical="top"/>
    </xf>
    <xf numFmtId="4" fontId="8" fillId="0" borderId="0" xfId="0" applyNumberFormat="1" applyFont="1" applyAlignment="1">
      <alignment horizontal="center" vertical="center"/>
    </xf>
    <xf numFmtId="4" fontId="8" fillId="0" borderId="3" xfId="0" applyNumberFormat="1" applyFont="1" applyBorder="1" applyAlignment="1">
      <alignment horizontal="center"/>
    </xf>
    <xf numFmtId="4" fontId="14" fillId="0" borderId="0" xfId="0" applyNumberFormat="1" applyFont="1" applyAlignment="1">
      <alignment horizontal="center"/>
    </xf>
    <xf numFmtId="4" fontId="14" fillId="0" borderId="0" xfId="0" applyNumberFormat="1" applyFont="1" applyAlignment="1">
      <alignment horizontal="left" vertical="top" wrapText="1" readingOrder="1"/>
    </xf>
    <xf numFmtId="4" fontId="8" fillId="0" borderId="3" xfId="0" applyNumberFormat="1" applyFont="1" applyBorder="1" applyAlignment="1">
      <alignment horizontal="left" vertical="top" wrapText="1" readingOrder="1"/>
    </xf>
    <xf numFmtId="0" fontId="8" fillId="0" borderId="0" xfId="1" applyFont="1" applyAlignment="1">
      <alignment horizontal="justify" vertical="distributed" wrapText="1"/>
    </xf>
    <xf numFmtId="4" fontId="8" fillId="0" borderId="0" xfId="1" applyNumberFormat="1" applyFont="1" applyAlignment="1">
      <alignment horizontal="right"/>
    </xf>
    <xf numFmtId="164" fontId="9" fillId="0" borderId="0" xfId="0" applyNumberFormat="1" applyFont="1" applyAlignment="1">
      <alignment horizontal="right"/>
    </xf>
    <xf numFmtId="0" fontId="9" fillId="0" borderId="0" xfId="1" applyFont="1" applyAlignment="1">
      <alignment horizontal="center"/>
    </xf>
    <xf numFmtId="0" fontId="9" fillId="0" borderId="0" xfId="3" applyFont="1"/>
    <xf numFmtId="0" fontId="24" fillId="0" borderId="0" xfId="4" applyFont="1" applyAlignment="1">
      <alignment horizontal="center" wrapText="1"/>
    </xf>
    <xf numFmtId="2" fontId="24" fillId="0" borderId="0" xfId="5" applyNumberFormat="1" applyFont="1" applyAlignment="1">
      <alignment horizontal="center" vertical="center" wrapText="1"/>
    </xf>
    <xf numFmtId="0" fontId="13" fillId="0" borderId="0" xfId="3" applyFont="1"/>
    <xf numFmtId="2" fontId="24" fillId="0" borderId="0" xfId="5" applyNumberFormat="1" applyFont="1" applyBorder="1" applyAlignment="1">
      <alignment horizontal="center" vertical="center" wrapText="1" readingOrder="1"/>
    </xf>
    <xf numFmtId="0" fontId="26" fillId="0" borderId="0" xfId="4" applyFont="1" applyAlignment="1">
      <alignment horizontal="left"/>
    </xf>
    <xf numFmtId="1" fontId="24" fillId="0" borderId="0" xfId="4" applyNumberFormat="1" applyFont="1" applyAlignment="1">
      <alignment horizontal="center" wrapText="1"/>
    </xf>
    <xf numFmtId="0" fontId="25" fillId="0" borderId="0" xfId="3" applyFont="1" applyAlignment="1">
      <alignment horizontal="justify" vertical="top" wrapText="1"/>
    </xf>
    <xf numFmtId="171" fontId="24" fillId="0" borderId="0" xfId="4" applyNumberFormat="1" applyFont="1" applyAlignment="1">
      <alignment horizontal="center" wrapText="1"/>
    </xf>
    <xf numFmtId="0" fontId="15" fillId="0" borderId="0" xfId="0" applyFont="1" applyAlignment="1">
      <alignment horizontal="center"/>
    </xf>
    <xf numFmtId="0" fontId="31" fillId="0" borderId="0" xfId="0" applyFont="1" applyAlignment="1">
      <alignment horizontal="center"/>
    </xf>
    <xf numFmtId="0" fontId="9" fillId="0" borderId="0" xfId="2" applyFont="1"/>
    <xf numFmtId="0" fontId="32" fillId="0" borderId="0" xfId="0" applyFont="1" applyAlignment="1">
      <alignment horizontal="left"/>
    </xf>
    <xf numFmtId="0" fontId="8" fillId="0" borderId="0" xfId="1" applyFont="1" applyAlignment="1">
      <alignment horizontal="center" vertical="top"/>
    </xf>
    <xf numFmtId="0" fontId="15" fillId="0" borderId="0" xfId="0" applyFont="1" applyAlignment="1">
      <alignment horizontal="left"/>
    </xf>
    <xf numFmtId="0" fontId="34" fillId="0" borderId="0" xfId="0" applyFont="1" applyAlignment="1">
      <alignment horizontal="left" vertical="top"/>
    </xf>
    <xf numFmtId="165" fontId="8" fillId="0" borderId="0" xfId="0" applyNumberFormat="1" applyFont="1" applyAlignment="1">
      <alignment horizontal="right" readingOrder="1"/>
    </xf>
    <xf numFmtId="49" fontId="9" fillId="0" borderId="0" xfId="0" applyNumberFormat="1" applyFont="1" applyAlignment="1">
      <alignment horizontal="right" vertical="top"/>
    </xf>
    <xf numFmtId="0" fontId="14" fillId="0" borderId="0" xfId="0" applyFont="1" applyAlignment="1">
      <alignment horizontal="justify" vertical="distributed" wrapText="1"/>
    </xf>
    <xf numFmtId="0" fontId="8" fillId="0" borderId="0" xfId="0" applyFont="1" applyAlignment="1">
      <alignment horizontal="left" vertical="top"/>
    </xf>
    <xf numFmtId="0" fontId="8" fillId="0" borderId="1" xfId="0" applyFont="1" applyBorder="1" applyAlignment="1">
      <alignment horizontal="justify" vertical="distributed"/>
    </xf>
    <xf numFmtId="167" fontId="8" fillId="0" borderId="0" xfId="0" applyNumberFormat="1" applyFont="1" applyAlignment="1">
      <alignment horizontal="center" vertical="top" wrapText="1"/>
    </xf>
    <xf numFmtId="167" fontId="8" fillId="0" borderId="0" xfId="0" quotePrefix="1" applyNumberFormat="1" applyFont="1" applyAlignment="1">
      <alignment horizontal="center" vertical="top" wrapText="1"/>
    </xf>
    <xf numFmtId="0" fontId="9" fillId="0" borderId="0" xfId="0" applyFont="1" applyAlignment="1">
      <alignment horizontal="center" vertical="top" wrapText="1"/>
    </xf>
    <xf numFmtId="0" fontId="19" fillId="0" borderId="0" xfId="0" applyFont="1" applyAlignment="1">
      <alignment horizontal="center"/>
    </xf>
    <xf numFmtId="165" fontId="9" fillId="0" borderId="0" xfId="0" applyNumberFormat="1" applyFont="1" applyAlignment="1">
      <alignment horizontal="right" vertical="top" wrapText="1"/>
    </xf>
    <xf numFmtId="0" fontId="36" fillId="0" borderId="0" xfId="0" applyFont="1" applyAlignment="1">
      <alignment horizontal="left" vertical="top" wrapText="1"/>
    </xf>
    <xf numFmtId="0" fontId="8" fillId="0" borderId="7" xfId="0" applyFont="1" applyBorder="1" applyAlignment="1">
      <alignment horizontal="center"/>
    </xf>
    <xf numFmtId="0" fontId="8" fillId="0" borderId="7" xfId="0" applyFont="1" applyBorder="1" applyAlignment="1">
      <alignment horizontal="right"/>
    </xf>
    <xf numFmtId="4" fontId="9" fillId="0" borderId="0" xfId="0" applyNumberFormat="1" applyFont="1" applyAlignment="1">
      <alignment horizontal="right" wrapText="1"/>
    </xf>
    <xf numFmtId="4" fontId="16" fillId="0" borderId="0" xfId="0" applyNumberFormat="1" applyFont="1" applyAlignment="1">
      <alignment horizontal="right"/>
    </xf>
    <xf numFmtId="166" fontId="8" fillId="0" borderId="0" xfId="1" applyNumberFormat="1" applyFont="1" applyAlignment="1">
      <alignment horizontal="right" readingOrder="1"/>
    </xf>
    <xf numFmtId="0" fontId="9" fillId="0" borderId="0" xfId="0" applyFont="1" applyAlignment="1">
      <alignment horizontal="center" vertical="top"/>
    </xf>
    <xf numFmtId="49" fontId="8" fillId="0" borderId="0" xfId="0" applyNumberFormat="1" applyFont="1" applyAlignment="1">
      <alignment horizontal="right" vertical="top"/>
    </xf>
    <xf numFmtId="168" fontId="9" fillId="0" borderId="0" xfId="0" applyNumberFormat="1" applyFont="1" applyAlignment="1">
      <alignment horizontal="right"/>
    </xf>
    <xf numFmtId="0" fontId="32" fillId="0" borderId="0" xfId="0" applyFont="1" applyAlignment="1">
      <alignment horizontal="justify"/>
    </xf>
    <xf numFmtId="0" fontId="32" fillId="0" borderId="0" xfId="0" applyFont="1" applyAlignment="1">
      <alignment horizontal="justify" vertical="distributed"/>
    </xf>
    <xf numFmtId="0" fontId="9" fillId="0" borderId="0" xfId="0" applyFont="1" applyAlignment="1">
      <alignment vertical="top" wrapText="1"/>
    </xf>
    <xf numFmtId="0" fontId="34" fillId="0" borderId="0" xfId="0" applyFont="1" applyAlignment="1">
      <alignment horizontal="justify"/>
    </xf>
    <xf numFmtId="2" fontId="9" fillId="0" borderId="0" xfId="0" applyNumberFormat="1" applyFont="1" applyAlignment="1">
      <alignment horizontal="right"/>
    </xf>
    <xf numFmtId="0" fontId="9" fillId="0" borderId="0" xfId="0" applyFont="1" applyAlignment="1">
      <alignment vertical="top"/>
    </xf>
    <xf numFmtId="0" fontId="9" fillId="0" borderId="0" xfId="3" applyFont="1" applyAlignment="1">
      <alignment horizontal="justify" vertical="top" wrapText="1"/>
    </xf>
    <xf numFmtId="49" fontId="19" fillId="0" borderId="0" xfId="0" applyNumberFormat="1" applyFont="1" applyAlignment="1">
      <alignment horizontal="right" vertical="top"/>
    </xf>
    <xf numFmtId="16" fontId="9" fillId="0" borderId="0" xfId="0" applyNumberFormat="1" applyFont="1" applyAlignment="1">
      <alignment horizontal="right" vertical="top"/>
    </xf>
    <xf numFmtId="49" fontId="9" fillId="0" borderId="0" xfId="2" applyNumberFormat="1" applyFont="1" applyAlignment="1">
      <alignment horizontal="right" vertical="top"/>
    </xf>
    <xf numFmtId="174" fontId="9" fillId="0" borderId="0" xfId="0" applyNumberFormat="1" applyFont="1" applyAlignment="1">
      <alignment horizontal="center"/>
    </xf>
    <xf numFmtId="0" fontId="13" fillId="0" borderId="0" xfId="0" applyFont="1" applyAlignment="1">
      <alignment horizontal="justify" vertical="justify" wrapText="1"/>
    </xf>
    <xf numFmtId="164" fontId="9" fillId="0" borderId="0" xfId="0" applyNumberFormat="1" applyFont="1" applyAlignment="1">
      <alignment horizontal="center"/>
    </xf>
    <xf numFmtId="0" fontId="9" fillId="0" borderId="0" xfId="0" applyFont="1" applyAlignment="1">
      <alignment horizontal="left" vertical="top" wrapText="1"/>
    </xf>
    <xf numFmtId="0" fontId="8" fillId="0" borderId="0" xfId="0" applyFont="1" applyAlignment="1">
      <alignment horizontal="left" vertical="top" wrapText="1"/>
    </xf>
    <xf numFmtId="49" fontId="20" fillId="0" borderId="0" xfId="0" applyNumberFormat="1" applyFont="1" applyAlignment="1">
      <alignment horizontal="center" vertical="top"/>
    </xf>
    <xf numFmtId="0" fontId="21" fillId="0" borderId="0" xfId="0" applyFont="1" applyAlignment="1">
      <alignment horizontal="right"/>
    </xf>
    <xf numFmtId="165" fontId="21" fillId="0" borderId="0" xfId="0" applyNumberFormat="1" applyFont="1" applyAlignment="1">
      <alignment horizontal="right"/>
    </xf>
    <xf numFmtId="165" fontId="21" fillId="0" borderId="0" xfId="0" applyNumberFormat="1" applyFont="1" applyAlignment="1">
      <alignment horizontal="right" wrapText="1"/>
    </xf>
    <xf numFmtId="4" fontId="21" fillId="0" borderId="0" xfId="0" applyNumberFormat="1" applyFont="1" applyAlignment="1">
      <alignment horizontal="right" wrapText="1"/>
    </xf>
    <xf numFmtId="4" fontId="8" fillId="0" borderId="8" xfId="0" applyNumberFormat="1" applyFont="1" applyBorder="1" applyAlignment="1">
      <alignment horizontal="center"/>
    </xf>
    <xf numFmtId="49" fontId="8" fillId="0" borderId="0" xfId="0" applyNumberFormat="1" applyFont="1" applyAlignment="1">
      <alignment horizontal="center"/>
    </xf>
    <xf numFmtId="49" fontId="8" fillId="0" borderId="3" xfId="0" applyNumberFormat="1" applyFont="1" applyBorder="1" applyAlignment="1">
      <alignment horizontal="center"/>
    </xf>
    <xf numFmtId="49" fontId="8" fillId="0" borderId="0" xfId="1" applyNumberFormat="1" applyFont="1" applyAlignment="1">
      <alignment horizontal="right"/>
    </xf>
    <xf numFmtId="49" fontId="20" fillId="0" borderId="0" xfId="1" applyNumberFormat="1" applyFont="1" applyAlignment="1">
      <alignment horizontal="center" vertical="top"/>
    </xf>
    <xf numFmtId="0" fontId="8" fillId="0" borderId="0" xfId="1" applyFont="1" applyAlignment="1">
      <alignment horizontal="right" vertical="top"/>
    </xf>
    <xf numFmtId="0" fontId="14" fillId="0" borderId="0" xfId="1" applyFont="1" applyAlignment="1">
      <alignment horizontal="center"/>
    </xf>
    <xf numFmtId="0" fontId="14" fillId="0" borderId="0" xfId="0" applyFont="1" applyAlignment="1">
      <alignment horizontal="center" vertical="center"/>
    </xf>
    <xf numFmtId="0" fontId="26" fillId="0" borderId="0" xfId="4" applyFont="1" applyAlignment="1">
      <alignment horizontal="center" vertical="top"/>
    </xf>
    <xf numFmtId="0" fontId="8" fillId="0" borderId="0" xfId="0" applyFont="1" applyAlignment="1">
      <alignment horizontal="left"/>
    </xf>
    <xf numFmtId="0" fontId="9" fillId="0" borderId="0" xfId="3" applyFont="1" applyAlignment="1">
      <alignment wrapText="1"/>
    </xf>
    <xf numFmtId="0" fontId="9" fillId="0" borderId="0" xfId="3" applyFont="1" applyAlignment="1">
      <alignment horizontal="center"/>
    </xf>
    <xf numFmtId="169" fontId="9" fillId="0" borderId="0" xfId="4" applyNumberFormat="1" applyFont="1" applyAlignment="1">
      <alignment horizontal="center" vertical="center" wrapText="1"/>
    </xf>
    <xf numFmtId="0" fontId="9" fillId="0" borderId="0" xfId="4" applyFont="1" applyAlignment="1">
      <alignment horizontal="left" wrapText="1"/>
    </xf>
    <xf numFmtId="0" fontId="9" fillId="0" borderId="0" xfId="4" applyFont="1" applyAlignment="1">
      <alignment horizontal="center" wrapText="1"/>
    </xf>
    <xf numFmtId="0" fontId="33" fillId="0" borderId="0" xfId="3" applyFont="1" applyAlignment="1">
      <alignment horizontal="center"/>
    </xf>
    <xf numFmtId="0" fontId="33" fillId="0" borderId="0" xfId="3" applyFont="1" applyAlignment="1">
      <alignment wrapText="1"/>
    </xf>
    <xf numFmtId="0" fontId="9" fillId="0" borderId="0" xfId="3" applyFont="1" applyAlignment="1">
      <alignment horizontal="left" vertical="center" wrapText="1"/>
    </xf>
    <xf numFmtId="0" fontId="9" fillId="0" borderId="0" xfId="3" applyFont="1" applyAlignment="1">
      <alignment horizontal="center" wrapText="1"/>
    </xf>
    <xf numFmtId="2" fontId="9" fillId="0" borderId="0" xfId="6" applyNumberFormat="1" applyFont="1" applyAlignment="1">
      <alignment horizontal="center" vertical="center" wrapText="1" readingOrder="1"/>
    </xf>
    <xf numFmtId="2" fontId="9" fillId="0" borderId="0" xfId="6" applyNumberFormat="1" applyFont="1" applyAlignment="1">
      <alignment horizontal="center" vertical="center" wrapText="1"/>
    </xf>
    <xf numFmtId="0" fontId="9" fillId="0" borderId="0" xfId="3" applyFont="1" applyAlignment="1">
      <alignment horizontal="justify" vertical="top"/>
    </xf>
    <xf numFmtId="2" fontId="9" fillId="0" borderId="0" xfId="3" applyNumberFormat="1" applyFont="1" applyAlignment="1">
      <alignment horizontal="center"/>
    </xf>
    <xf numFmtId="4" fontId="33" fillId="0" borderId="0" xfId="3" applyNumberFormat="1" applyFont="1" applyAlignment="1">
      <alignment horizontal="right"/>
    </xf>
    <xf numFmtId="0" fontId="9" fillId="0" borderId="0" xfId="3" applyFont="1" applyAlignment="1">
      <alignment vertical="top" wrapText="1"/>
    </xf>
    <xf numFmtId="2" fontId="9" fillId="0" borderId="0" xfId="3" applyNumberFormat="1" applyFont="1" applyAlignment="1">
      <alignment horizontal="center" wrapText="1"/>
    </xf>
    <xf numFmtId="0" fontId="9" fillId="0" borderId="0" xfId="2" applyFont="1" applyAlignment="1">
      <alignment wrapText="1"/>
    </xf>
    <xf numFmtId="0" fontId="37" fillId="0" borderId="0" xfId="2" applyFont="1" applyAlignment="1">
      <alignment wrapText="1"/>
    </xf>
    <xf numFmtId="0" fontId="38" fillId="0" borderId="0" xfId="2" applyFont="1" applyAlignment="1">
      <alignment horizontal="left" wrapText="1"/>
    </xf>
    <xf numFmtId="4" fontId="38" fillId="0" borderId="0" xfId="2" applyNumberFormat="1" applyFont="1" applyAlignment="1">
      <alignment horizontal="center"/>
    </xf>
    <xf numFmtId="0" fontId="19" fillId="0" borderId="0" xfId="2" applyFont="1" applyAlignment="1">
      <alignment horizontal="justify" vertical="top"/>
    </xf>
    <xf numFmtId="0" fontId="19" fillId="0" borderId="0" xfId="3" applyFont="1"/>
    <xf numFmtId="0" fontId="19" fillId="0" borderId="0" xfId="4" applyFont="1"/>
    <xf numFmtId="0" fontId="19" fillId="3" borderId="4" xfId="3" applyFont="1" applyFill="1" applyBorder="1" applyAlignment="1">
      <alignment horizontal="center"/>
    </xf>
    <xf numFmtId="0" fontId="19" fillId="3" borderId="4" xfId="3" applyFont="1" applyFill="1" applyBorder="1"/>
    <xf numFmtId="0" fontId="39" fillId="0" borderId="0" xfId="3" applyFont="1"/>
    <xf numFmtId="0" fontId="9" fillId="0" borderId="0" xfId="3" applyFont="1" applyAlignment="1">
      <alignment horizontal="left" wrapText="1"/>
    </xf>
    <xf numFmtId="49" fontId="9" fillId="0" borderId="0" xfId="3" applyNumberFormat="1" applyFont="1" applyAlignment="1">
      <alignment horizontal="left" vertical="top" wrapText="1"/>
    </xf>
    <xf numFmtId="49" fontId="19" fillId="0" borderId="0" xfId="2" applyNumberFormat="1" applyFont="1" applyAlignment="1">
      <alignment horizontal="left" vertical="top" wrapText="1"/>
    </xf>
    <xf numFmtId="49" fontId="9" fillId="0" borderId="0" xfId="2" applyNumberFormat="1" applyFont="1" applyAlignment="1">
      <alignment horizontal="left" vertical="top" wrapText="1"/>
    </xf>
    <xf numFmtId="0" fontId="13" fillId="0" borderId="0" xfId="4" applyFont="1" applyAlignment="1">
      <alignment horizontal="center" wrapText="1"/>
    </xf>
    <xf numFmtId="2" fontId="13" fillId="0" borderId="0" xfId="5" applyNumberFormat="1" applyFont="1" applyAlignment="1">
      <alignment horizontal="center" vertical="center" wrapText="1" readingOrder="1"/>
    </xf>
    <xf numFmtId="2" fontId="13" fillId="0" borderId="0" xfId="5" applyNumberFormat="1" applyFont="1" applyAlignment="1">
      <alignment horizontal="center" vertical="center" wrapText="1"/>
    </xf>
    <xf numFmtId="0" fontId="33" fillId="0" borderId="0" xfId="4" applyFont="1" applyAlignment="1">
      <alignment horizontal="left" wrapText="1"/>
    </xf>
    <xf numFmtId="2" fontId="9" fillId="0" borderId="0" xfId="4" applyNumberFormat="1" applyFont="1" applyAlignment="1">
      <alignment horizontal="center" wrapText="1"/>
    </xf>
    <xf numFmtId="2" fontId="9" fillId="0" borderId="5" xfId="5" applyNumberFormat="1" applyFont="1" applyBorder="1" applyAlignment="1">
      <alignment horizontal="center" vertical="center" wrapText="1" readingOrder="1"/>
    </xf>
    <xf numFmtId="2" fontId="9" fillId="0" borderId="0" xfId="5" applyNumberFormat="1" applyFont="1" applyAlignment="1">
      <alignment horizontal="center" vertical="center" wrapText="1"/>
    </xf>
    <xf numFmtId="171" fontId="9" fillId="0" borderId="0" xfId="4" applyNumberFormat="1" applyFont="1" applyAlignment="1">
      <alignment horizontal="center" wrapText="1"/>
    </xf>
    <xf numFmtId="2" fontId="9" fillId="0" borderId="0" xfId="5" applyNumberFormat="1" applyFont="1" applyBorder="1" applyAlignment="1">
      <alignment horizontal="center" vertical="center" wrapText="1" readingOrder="1"/>
    </xf>
    <xf numFmtId="0" fontId="9" fillId="0" borderId="0" xfId="4" applyFont="1" applyAlignment="1">
      <alignment horizontal="left" vertical="top" wrapText="1"/>
    </xf>
    <xf numFmtId="0" fontId="9" fillId="0" borderId="0" xfId="2" applyFont="1" applyAlignment="1">
      <alignment horizontal="left" vertical="center" wrapText="1"/>
    </xf>
    <xf numFmtId="0" fontId="33" fillId="0" borderId="0" xfId="2" applyFont="1" applyAlignment="1">
      <alignment horizontal="center"/>
    </xf>
    <xf numFmtId="0" fontId="33" fillId="0" borderId="0" xfId="2" applyFont="1" applyAlignment="1">
      <alignment wrapText="1"/>
    </xf>
    <xf numFmtId="0" fontId="9" fillId="0" borderId="0" xfId="3" applyFont="1" applyAlignment="1">
      <alignment vertical="top"/>
    </xf>
    <xf numFmtId="0" fontId="13" fillId="0" borderId="0" xfId="4" applyFont="1" applyAlignment="1">
      <alignment horizontal="left" wrapText="1"/>
    </xf>
    <xf numFmtId="2" fontId="9" fillId="0" borderId="0" xfId="5" applyNumberFormat="1" applyFont="1" applyAlignment="1">
      <alignment horizontal="center" vertical="center" wrapText="1" readingOrder="1"/>
    </xf>
    <xf numFmtId="0" fontId="19" fillId="0" borderId="0" xfId="3" applyFont="1" applyAlignment="1">
      <alignment horizontal="left" wrapText="1"/>
    </xf>
    <xf numFmtId="4" fontId="19" fillId="0" borderId="0" xfId="3" applyNumberFormat="1" applyFont="1" applyAlignment="1">
      <alignment horizontal="center"/>
    </xf>
    <xf numFmtId="0" fontId="33" fillId="0" borderId="0" xfId="3" applyFont="1" applyAlignment="1">
      <alignment horizontal="left" vertical="center" wrapText="1"/>
    </xf>
    <xf numFmtId="2" fontId="9" fillId="0" borderId="6" xfId="6" applyNumberFormat="1" applyFont="1" applyBorder="1" applyAlignment="1">
      <alignment horizontal="center" vertical="center" wrapText="1" readingOrder="1"/>
    </xf>
    <xf numFmtId="169" fontId="9" fillId="0" borderId="0" xfId="6" applyNumberFormat="1" applyFont="1" applyAlignment="1">
      <alignment horizontal="center" vertical="center" wrapText="1"/>
    </xf>
    <xf numFmtId="4" fontId="9" fillId="0" borderId="0" xfId="3" applyNumberFormat="1" applyFont="1" applyAlignment="1">
      <alignment horizontal="right" wrapText="1"/>
    </xf>
    <xf numFmtId="0" fontId="9" fillId="0" borderId="0" xfId="3" applyFont="1" applyAlignment="1">
      <alignment horizontal="left" vertical="top" wrapText="1"/>
    </xf>
    <xf numFmtId="0" fontId="32" fillId="0" borderId="0" xfId="3" applyFont="1" applyAlignment="1">
      <alignment horizontal="left" wrapText="1"/>
    </xf>
    <xf numFmtId="4" fontId="32" fillId="0" borderId="0" xfId="3" applyNumberFormat="1" applyFont="1" applyAlignment="1">
      <alignment horizontal="center"/>
    </xf>
    <xf numFmtId="2" fontId="9" fillId="0" borderId="0" xfId="6" applyNumberFormat="1" applyFont="1" applyBorder="1" applyAlignment="1">
      <alignment horizontal="center" vertical="center" wrapText="1" readingOrder="1"/>
    </xf>
    <xf numFmtId="0" fontId="40" fillId="0" borderId="0" xfId="2" applyFont="1" applyAlignment="1">
      <alignment horizontal="center"/>
    </xf>
    <xf numFmtId="0" fontId="32" fillId="0" borderId="0" xfId="4" applyFont="1" applyAlignment="1">
      <alignment horizontal="left"/>
    </xf>
    <xf numFmtId="173" fontId="19" fillId="0" borderId="0" xfId="2" applyNumberFormat="1" applyFont="1" applyAlignment="1">
      <alignment horizontal="left"/>
    </xf>
    <xf numFmtId="173" fontId="9" fillId="0" borderId="0" xfId="2" applyNumberFormat="1" applyFont="1" applyAlignment="1">
      <alignment horizontal="center" vertical="center" wrapText="1"/>
    </xf>
    <xf numFmtId="173" fontId="9" fillId="0" borderId="0" xfId="2" applyNumberFormat="1" applyFont="1" applyAlignment="1">
      <alignment horizontal="center" wrapText="1"/>
    </xf>
    <xf numFmtId="0" fontId="13" fillId="0" borderId="0" xfId="3" applyFont="1" applyAlignment="1">
      <alignment horizontal="left" vertical="center" wrapText="1"/>
    </xf>
    <xf numFmtId="1" fontId="13" fillId="0" borderId="0" xfId="4" applyNumberFormat="1" applyFont="1" applyAlignment="1">
      <alignment horizontal="center" wrapText="1"/>
    </xf>
    <xf numFmtId="2" fontId="13" fillId="0" borderId="0" xfId="5" applyNumberFormat="1" applyFont="1" applyBorder="1" applyAlignment="1">
      <alignment horizontal="center" vertical="center" wrapText="1" readingOrder="1"/>
    </xf>
    <xf numFmtId="0" fontId="19" fillId="3" borderId="0" xfId="3" applyFont="1" applyFill="1"/>
    <xf numFmtId="173" fontId="19" fillId="3" borderId="0" xfId="3" applyNumberFormat="1" applyFont="1" applyFill="1"/>
    <xf numFmtId="0" fontId="19" fillId="0" borderId="0" xfId="3" applyFont="1" applyAlignment="1">
      <alignment horizontal="left" vertical="top" wrapText="1"/>
    </xf>
    <xf numFmtId="171" fontId="9" fillId="0" borderId="0" xfId="3" applyNumberFormat="1" applyFont="1" applyAlignment="1">
      <alignment horizontal="center"/>
    </xf>
    <xf numFmtId="2" fontId="9" fillId="0" borderId="2" xfId="3" applyNumberFormat="1" applyFont="1" applyBorder="1" applyAlignment="1">
      <alignment horizontal="center"/>
    </xf>
    <xf numFmtId="0" fontId="9" fillId="0" borderId="0" xfId="3" applyFont="1" applyAlignment="1">
      <alignment horizontal="left"/>
    </xf>
    <xf numFmtId="4" fontId="9" fillId="0" borderId="0" xfId="3" applyNumberFormat="1" applyFont="1" applyAlignment="1">
      <alignment horizontal="right"/>
    </xf>
    <xf numFmtId="0" fontId="9" fillId="0" borderId="0" xfId="7" applyNumberFormat="1" applyFont="1" applyFill="1" applyAlignment="1">
      <alignment wrapText="1"/>
    </xf>
    <xf numFmtId="0" fontId="41" fillId="0" borderId="0" xfId="3" applyFont="1" applyAlignment="1">
      <alignment wrapText="1"/>
    </xf>
    <xf numFmtId="0" fontId="13" fillId="0" borderId="0" xfId="3" applyFont="1" applyAlignment="1">
      <alignment horizontal="left" wrapText="1"/>
    </xf>
    <xf numFmtId="4" fontId="13" fillId="0" borderId="0" xfId="3" applyNumberFormat="1" applyFont="1" applyAlignment="1">
      <alignment horizontal="center"/>
    </xf>
    <xf numFmtId="0" fontId="19" fillId="0" borderId="0" xfId="8" applyFont="1" applyAlignment="1">
      <alignment horizontal="left"/>
    </xf>
    <xf numFmtId="0" fontId="9" fillId="0" borderId="0" xfId="8" applyFont="1"/>
    <xf numFmtId="4" fontId="33" fillId="0" borderId="0" xfId="8" applyNumberFormat="1" applyFont="1" applyAlignment="1">
      <alignment horizontal="right"/>
    </xf>
    <xf numFmtId="0" fontId="9" fillId="0" borderId="0" xfId="8" applyFont="1" applyAlignment="1">
      <alignment horizontal="center"/>
    </xf>
    <xf numFmtId="0" fontId="13" fillId="0" borderId="0" xfId="3" applyFont="1" applyAlignment="1">
      <alignment horizontal="justify" vertical="top" wrapText="1"/>
    </xf>
    <xf numFmtId="0" fontId="13" fillId="0" borderId="0" xfId="3" applyFont="1" applyAlignment="1">
      <alignment horizontal="center"/>
    </xf>
    <xf numFmtId="2" fontId="13" fillId="0" borderId="0" xfId="3" applyNumberFormat="1" applyFont="1" applyAlignment="1">
      <alignment horizontal="center"/>
    </xf>
    <xf numFmtId="2" fontId="13" fillId="0" borderId="0" xfId="6" applyNumberFormat="1" applyFont="1" applyAlignment="1">
      <alignment horizontal="center" vertical="center" wrapText="1"/>
    </xf>
    <xf numFmtId="0" fontId="13" fillId="0" borderId="0" xfId="3" applyFont="1" applyAlignment="1">
      <alignment vertical="top" wrapText="1"/>
    </xf>
    <xf numFmtId="0" fontId="13" fillId="0" borderId="0" xfId="3" applyFont="1" applyAlignment="1">
      <alignment horizontal="left"/>
    </xf>
    <xf numFmtId="4" fontId="13" fillId="0" borderId="0" xfId="3" applyNumberFormat="1" applyFont="1" applyAlignment="1">
      <alignment horizontal="right"/>
    </xf>
    <xf numFmtId="0" fontId="19" fillId="0" borderId="0" xfId="3" applyFont="1" applyAlignment="1">
      <alignment horizontal="center" vertical="top"/>
    </xf>
    <xf numFmtId="0" fontId="43" fillId="0" borderId="0" xfId="3" applyFont="1" applyAlignment="1">
      <alignment vertical="top"/>
    </xf>
    <xf numFmtId="2" fontId="9" fillId="0" borderId="0" xfId="6" applyNumberFormat="1" applyFont="1" applyFill="1" applyAlignment="1">
      <alignment horizontal="center" vertical="center" wrapText="1"/>
    </xf>
    <xf numFmtId="4" fontId="33" fillId="0" borderId="0" xfId="3" applyNumberFormat="1" applyFont="1" applyAlignment="1">
      <alignment horizontal="justify" vertical="top" wrapText="1"/>
    </xf>
    <xf numFmtId="0" fontId="33" fillId="0" borderId="0" xfId="3" applyFont="1" applyAlignment="1">
      <alignment horizontal="justify" vertical="top"/>
    </xf>
    <xf numFmtId="1" fontId="9" fillId="0" borderId="0" xfId="4" applyNumberFormat="1" applyFont="1" applyAlignment="1">
      <alignment horizontal="center" wrapText="1"/>
    </xf>
    <xf numFmtId="2" fontId="9" fillId="0" borderId="2" xfId="5" applyNumberFormat="1" applyFont="1" applyBorder="1" applyAlignment="1">
      <alignment horizontal="center" vertical="center" wrapText="1" readingOrder="1"/>
    </xf>
    <xf numFmtId="0" fontId="40" fillId="0" borderId="0" xfId="4" applyFont="1" applyAlignment="1">
      <alignment horizontal="left" wrapText="1"/>
    </xf>
    <xf numFmtId="0" fontId="13" fillId="0" borderId="0" xfId="3" applyFont="1" applyAlignment="1">
      <alignment horizontal="justify" vertical="top"/>
    </xf>
    <xf numFmtId="0" fontId="34" fillId="0" borderId="0" xfId="3" applyFont="1"/>
    <xf numFmtId="0" fontId="43" fillId="0" borderId="0" xfId="3" applyFont="1"/>
    <xf numFmtId="171" fontId="9" fillId="0" borderId="0" xfId="3" applyNumberFormat="1" applyFont="1" applyAlignment="1">
      <alignment horizontal="center" wrapText="1"/>
    </xf>
    <xf numFmtId="2" fontId="9" fillId="0" borderId="6" xfId="6" applyNumberFormat="1" applyFont="1" applyFill="1" applyBorder="1" applyAlignment="1">
      <alignment horizontal="center" vertical="center" wrapText="1" readingOrder="1"/>
    </xf>
    <xf numFmtId="0" fontId="32" fillId="0" borderId="0" xfId="7" applyNumberFormat="1" applyFont="1" applyFill="1" applyAlignment="1">
      <alignment horizontal="center" vertical="center"/>
    </xf>
    <xf numFmtId="0" fontId="13" fillId="0" borderId="0" xfId="8" applyFont="1" applyAlignment="1">
      <alignment horizontal="center"/>
    </xf>
    <xf numFmtId="0" fontId="13" fillId="0" borderId="0" xfId="8" applyFont="1"/>
    <xf numFmtId="4" fontId="40" fillId="0" borderId="0" xfId="8" applyNumberFormat="1" applyFont="1" applyAlignment="1">
      <alignment horizontal="right"/>
    </xf>
    <xf numFmtId="0" fontId="13" fillId="0" borderId="0" xfId="3" applyFont="1" applyAlignment="1">
      <alignment horizontal="center" wrapText="1"/>
    </xf>
    <xf numFmtId="2" fontId="13" fillId="0" borderId="0" xfId="6" applyNumberFormat="1" applyFont="1" applyFill="1" applyBorder="1" applyAlignment="1">
      <alignment horizontal="center" vertical="center" wrapText="1" readingOrder="1"/>
    </xf>
    <xf numFmtId="2" fontId="13" fillId="0" borderId="0" xfId="6" applyNumberFormat="1" applyFont="1" applyFill="1" applyAlignment="1">
      <alignment horizontal="center" vertical="center" wrapText="1"/>
    </xf>
    <xf numFmtId="4" fontId="13" fillId="0" borderId="0" xfId="8" applyNumberFormat="1" applyFont="1" applyAlignment="1">
      <alignment horizontal="right"/>
    </xf>
    <xf numFmtId="173" fontId="9" fillId="0" borderId="0" xfId="3" applyNumberFormat="1" applyFont="1" applyAlignment="1">
      <alignment horizontal="center" wrapText="1"/>
    </xf>
    <xf numFmtId="173" fontId="9" fillId="0" borderId="0" xfId="3" applyNumberFormat="1" applyFont="1" applyAlignment="1">
      <alignment horizontal="center" vertical="center" wrapText="1"/>
    </xf>
    <xf numFmtId="0" fontId="32" fillId="0" borderId="0" xfId="3" applyFont="1" applyAlignment="1">
      <alignment horizontal="left"/>
    </xf>
    <xf numFmtId="2" fontId="9" fillId="0" borderId="5" xfId="3" applyNumberFormat="1" applyFont="1" applyBorder="1" applyAlignment="1">
      <alignment horizontal="center"/>
    </xf>
    <xf numFmtId="173" fontId="13" fillId="0" borderId="0" xfId="3" applyNumberFormat="1" applyFont="1" applyAlignment="1">
      <alignment horizontal="center"/>
    </xf>
    <xf numFmtId="2" fontId="13" fillId="0" borderId="0" xfId="4" applyNumberFormat="1" applyFont="1" applyAlignment="1">
      <alignment horizontal="center" wrapText="1"/>
    </xf>
    <xf numFmtId="2" fontId="9" fillId="0" borderId="5" xfId="5" applyNumberFormat="1" applyFont="1" applyFill="1" applyBorder="1" applyAlignment="1">
      <alignment horizontal="center" vertical="center" wrapText="1" readingOrder="1"/>
    </xf>
    <xf numFmtId="2" fontId="9" fillId="0" borderId="0" xfId="5" applyNumberFormat="1" applyFont="1" applyFill="1" applyAlignment="1">
      <alignment horizontal="center" vertical="center" wrapText="1"/>
    </xf>
    <xf numFmtId="2" fontId="9" fillId="0" borderId="0" xfId="5" applyNumberFormat="1" applyFont="1" applyFill="1" applyBorder="1" applyAlignment="1">
      <alignment horizontal="center" vertical="center" wrapText="1" readingOrder="1"/>
    </xf>
    <xf numFmtId="0" fontId="9" fillId="0" borderId="0" xfId="2" applyFont="1" applyAlignment="1">
      <alignment horizontal="left" wrapText="1"/>
    </xf>
    <xf numFmtId="173" fontId="9" fillId="0" borderId="0" xfId="3" applyNumberFormat="1" applyFont="1" applyAlignment="1">
      <alignment horizontal="center"/>
    </xf>
    <xf numFmtId="2" fontId="9" fillId="0" borderId="0" xfId="5" applyNumberFormat="1" applyFont="1" applyFill="1" applyAlignment="1">
      <alignment horizontal="center" vertical="center" wrapText="1" readingOrder="1"/>
    </xf>
    <xf numFmtId="2" fontId="13" fillId="0" borderId="5" xfId="5" applyNumberFormat="1" applyFont="1" applyFill="1" applyBorder="1" applyAlignment="1">
      <alignment horizontal="center" vertical="center" wrapText="1" readingOrder="1"/>
    </xf>
    <xf numFmtId="173" fontId="9" fillId="0" borderId="0" xfId="2" applyNumberFormat="1" applyFont="1" applyAlignment="1">
      <alignment horizontal="center"/>
    </xf>
    <xf numFmtId="173" fontId="19" fillId="0" borderId="0" xfId="3" applyNumberFormat="1" applyFont="1" applyAlignment="1">
      <alignment horizontal="center"/>
    </xf>
    <xf numFmtId="0" fontId="9" fillId="0" borderId="0" xfId="2" applyFont="1" applyAlignment="1">
      <alignment vertical="top"/>
    </xf>
    <xf numFmtId="0" fontId="44" fillId="0" borderId="0" xfId="2" applyFont="1"/>
    <xf numFmtId="0" fontId="19" fillId="0" borderId="0" xfId="2" applyFont="1" applyAlignment="1">
      <alignment horizontal="left" wrapText="1"/>
    </xf>
    <xf numFmtId="4" fontId="19" fillId="0" borderId="0" xfId="2" applyNumberFormat="1" applyFont="1" applyAlignment="1">
      <alignment horizontal="center"/>
    </xf>
    <xf numFmtId="0" fontId="33" fillId="0" borderId="0" xfId="2" applyFont="1" applyAlignment="1">
      <alignment horizontal="left" vertical="center" wrapText="1"/>
    </xf>
    <xf numFmtId="0" fontId="9" fillId="0" borderId="0" xfId="2" applyFont="1" applyAlignment="1">
      <alignment horizontal="center" wrapText="1"/>
    </xf>
    <xf numFmtId="173" fontId="9" fillId="0" borderId="0" xfId="6" applyNumberFormat="1" applyFont="1" applyAlignment="1">
      <alignment horizontal="center" wrapText="1"/>
    </xf>
    <xf numFmtId="4" fontId="9" fillId="0" borderId="0" xfId="2" applyNumberFormat="1" applyFont="1" applyAlignment="1">
      <alignment horizontal="right" wrapText="1"/>
    </xf>
    <xf numFmtId="4" fontId="9" fillId="0" borderId="0" xfId="2" applyNumberFormat="1" applyFont="1" applyAlignment="1">
      <alignment horizontal="center"/>
    </xf>
    <xf numFmtId="0" fontId="9" fillId="0" borderId="0" xfId="2" applyFont="1" applyAlignment="1">
      <alignment horizontal="left" vertical="top" wrapText="1"/>
    </xf>
    <xf numFmtId="0" fontId="39" fillId="0" borderId="0" xfId="2" applyFont="1"/>
    <xf numFmtId="169" fontId="9" fillId="0" borderId="0" xfId="5" applyNumberFormat="1" applyFont="1" applyFill="1" applyBorder="1" applyAlignment="1" applyProtection="1">
      <alignment horizontal="center" vertical="center" wrapText="1"/>
    </xf>
    <xf numFmtId="2" fontId="9" fillId="0" borderId="0" xfId="6" applyNumberFormat="1" applyFont="1" applyFill="1" applyBorder="1" applyAlignment="1" applyProtection="1">
      <alignment horizontal="center" vertical="center" wrapText="1"/>
    </xf>
    <xf numFmtId="4" fontId="33" fillId="0" borderId="0" xfId="2" applyNumberFormat="1" applyFont="1" applyAlignment="1">
      <alignment horizontal="right"/>
    </xf>
    <xf numFmtId="0" fontId="45" fillId="0" borderId="0" xfId="2" applyFont="1" applyAlignment="1">
      <alignment horizontal="left" vertical="center" wrapText="1"/>
    </xf>
    <xf numFmtId="169" fontId="9" fillId="0" borderId="5" xfId="5" applyNumberFormat="1" applyFont="1" applyFill="1" applyBorder="1" applyAlignment="1" applyProtection="1">
      <alignment horizontal="center" vertical="center" wrapText="1"/>
    </xf>
    <xf numFmtId="0" fontId="9" fillId="0" borderId="0" xfId="4" applyFont="1" applyAlignment="1">
      <alignment wrapText="1"/>
    </xf>
    <xf numFmtId="0" fontId="9" fillId="0" borderId="0" xfId="2" applyFont="1" applyAlignment="1">
      <alignment horizontal="center"/>
    </xf>
    <xf numFmtId="2" fontId="9" fillId="0" borderId="0" xfId="2" applyNumberFormat="1" applyFont="1" applyAlignment="1">
      <alignment horizontal="center"/>
    </xf>
    <xf numFmtId="4" fontId="9" fillId="0" borderId="0" xfId="2" applyNumberFormat="1" applyFont="1" applyAlignment="1">
      <alignment horizontal="right"/>
    </xf>
    <xf numFmtId="2" fontId="13" fillId="0" borderId="0" xfId="6" applyNumberFormat="1" applyFont="1" applyBorder="1" applyAlignment="1">
      <alignment horizontal="center" vertical="center" wrapText="1" readingOrder="1"/>
    </xf>
    <xf numFmtId="2" fontId="9" fillId="0" borderId="5" xfId="2" applyNumberFormat="1" applyFont="1" applyBorder="1" applyAlignment="1">
      <alignment horizontal="center"/>
    </xf>
    <xf numFmtId="4" fontId="9" fillId="0" borderId="0" xfId="8" applyNumberFormat="1" applyFont="1" applyAlignment="1">
      <alignment horizontal="right"/>
    </xf>
    <xf numFmtId="0" fontId="13" fillId="0" borderId="0" xfId="2" applyFont="1" applyAlignment="1">
      <alignment horizontal="center"/>
    </xf>
    <xf numFmtId="169" fontId="13" fillId="0" borderId="0" xfId="5" applyNumberFormat="1" applyFont="1" applyFill="1" applyBorder="1" applyAlignment="1" applyProtection="1">
      <alignment horizontal="center" vertical="center" wrapText="1"/>
    </xf>
    <xf numFmtId="2" fontId="13" fillId="0" borderId="0" xfId="6" applyNumberFormat="1" applyFont="1" applyFill="1" applyBorder="1" applyAlignment="1" applyProtection="1">
      <alignment horizontal="center" vertical="center" wrapText="1"/>
    </xf>
    <xf numFmtId="0" fontId="19" fillId="0" borderId="0" xfId="2" applyFont="1" applyAlignment="1">
      <alignment horizontal="center" vertical="top"/>
    </xf>
    <xf numFmtId="4" fontId="41" fillId="0" borderId="0" xfId="3" applyNumberFormat="1" applyFont="1" applyAlignment="1">
      <alignment horizontal="right"/>
    </xf>
    <xf numFmtId="0" fontId="13" fillId="0" borderId="0" xfId="2" applyFont="1"/>
    <xf numFmtId="0" fontId="45" fillId="0" borderId="0" xfId="4" applyFont="1" applyAlignment="1">
      <alignment horizontal="left" wrapText="1"/>
    </xf>
    <xf numFmtId="0" fontId="13" fillId="0" borderId="0" xfId="2" applyFont="1" applyAlignment="1">
      <alignment wrapText="1"/>
    </xf>
    <xf numFmtId="0" fontId="9" fillId="0" borderId="0" xfId="2" applyFont="1" applyAlignment="1">
      <alignment vertical="top" wrapText="1"/>
    </xf>
    <xf numFmtId="0" fontId="9" fillId="4" borderId="0" xfId="0" applyFont="1" applyFill="1" applyAlignment="1">
      <alignment vertical="top"/>
    </xf>
    <xf numFmtId="0" fontId="19" fillId="3" borderId="0" xfId="3" applyFont="1" applyFill="1" applyAlignment="1">
      <alignment wrapText="1"/>
    </xf>
    <xf numFmtId="0" fontId="9" fillId="3" borderId="0" xfId="3" applyFont="1" applyFill="1"/>
    <xf numFmtId="0" fontId="39" fillId="4" borderId="0" xfId="3" applyFont="1" applyFill="1"/>
    <xf numFmtId="0" fontId="9" fillId="4" borderId="0" xfId="3" applyFont="1" applyFill="1"/>
    <xf numFmtId="0" fontId="2" fillId="0" borderId="0" xfId="0" applyFont="1" applyAlignment="1">
      <alignment horizontal="right" vertical="top"/>
    </xf>
    <xf numFmtId="49" fontId="9" fillId="0" borderId="0" xfId="0" applyNumberFormat="1" applyFont="1" applyAlignment="1">
      <alignment horizontal="right" vertical="top" wrapText="1"/>
    </xf>
    <xf numFmtId="49" fontId="19" fillId="0" borderId="0" xfId="2" applyNumberFormat="1" applyFont="1" applyAlignment="1">
      <alignment horizontal="center"/>
    </xf>
    <xf numFmtId="0" fontId="9" fillId="0" borderId="0" xfId="3" applyFont="1" applyAlignment="1">
      <alignment horizontal="right"/>
    </xf>
    <xf numFmtId="0" fontId="9" fillId="0" borderId="0" xfId="4" applyFont="1" applyAlignment="1">
      <alignment horizontal="right" wrapText="1"/>
    </xf>
    <xf numFmtId="0" fontId="9" fillId="0" borderId="0" xfId="4" applyFont="1" applyAlignment="1">
      <alignment horizontal="right" vertical="top" wrapText="1"/>
    </xf>
    <xf numFmtId="0" fontId="19" fillId="0" borderId="4" xfId="3" applyFont="1" applyBorder="1" applyAlignment="1">
      <alignment horizontal="center"/>
    </xf>
    <xf numFmtId="0" fontId="9" fillId="0" borderId="0" xfId="3" applyFont="1" applyAlignment="1">
      <alignment horizontal="right" vertical="top" wrapText="1"/>
    </xf>
    <xf numFmtId="0" fontId="19" fillId="0" borderId="0" xfId="4" applyFont="1" applyAlignment="1">
      <alignment horizontal="center" vertical="top"/>
    </xf>
    <xf numFmtId="0" fontId="32" fillId="0" borderId="0" xfId="4" applyFont="1" applyAlignment="1">
      <alignment horizontal="center" vertical="top"/>
    </xf>
    <xf numFmtId="0" fontId="19" fillId="0" borderId="0" xfId="7" applyNumberFormat="1" applyFont="1" applyFill="1" applyAlignment="1">
      <alignment horizontal="center" vertical="top"/>
    </xf>
    <xf numFmtId="0" fontId="19" fillId="0" borderId="0" xfId="7" applyNumberFormat="1" applyFont="1" applyFill="1" applyAlignment="1">
      <alignment horizontal="center" vertical="center"/>
    </xf>
    <xf numFmtId="0" fontId="9" fillId="0" borderId="0" xfId="2" applyFont="1" applyAlignment="1">
      <alignment horizontal="right" vertical="center"/>
    </xf>
    <xf numFmtId="0" fontId="13" fillId="0" borderId="0" xfId="3" applyFont="1" applyAlignment="1">
      <alignment horizontal="right" vertical="center"/>
    </xf>
    <xf numFmtId="0" fontId="19" fillId="0" borderId="0" xfId="3" applyFont="1" applyAlignment="1">
      <alignment horizontal="center"/>
    </xf>
    <xf numFmtId="0" fontId="13" fillId="0" borderId="0" xfId="4" applyFont="1" applyAlignment="1">
      <alignment horizontal="right" vertical="top" wrapText="1"/>
    </xf>
    <xf numFmtId="0" fontId="19" fillId="0" borderId="0" xfId="8" applyFont="1" applyAlignment="1">
      <alignment horizontal="right"/>
    </xf>
    <xf numFmtId="0" fontId="32" fillId="0" borderId="0" xfId="8" applyFont="1" applyAlignment="1">
      <alignment horizontal="right"/>
    </xf>
    <xf numFmtId="0" fontId="32" fillId="0" borderId="0" xfId="3" applyFont="1" applyAlignment="1">
      <alignment horizontal="center" vertical="top"/>
    </xf>
    <xf numFmtId="0" fontId="9" fillId="0" borderId="0" xfId="3" applyFont="1" applyAlignment="1">
      <alignment horizontal="right" vertical="center"/>
    </xf>
    <xf numFmtId="0" fontId="9" fillId="0" borderId="0" xfId="4" applyFont="1" applyAlignment="1">
      <alignment horizontal="center" vertical="top"/>
    </xf>
    <xf numFmtId="0" fontId="19" fillId="0" borderId="0" xfId="9" applyNumberFormat="1" applyFont="1" applyFill="1" applyAlignment="1">
      <alignment horizontal="center" vertical="top"/>
    </xf>
    <xf numFmtId="0" fontId="19" fillId="0" borderId="0" xfId="9" applyNumberFormat="1" applyFont="1" applyFill="1" applyAlignment="1">
      <alignment horizontal="center" vertical="center"/>
    </xf>
    <xf numFmtId="0" fontId="9" fillId="0" borderId="0" xfId="2" applyFont="1" applyAlignment="1">
      <alignment horizontal="right" vertical="top" wrapText="1"/>
    </xf>
    <xf numFmtId="0" fontId="19" fillId="0" borderId="0" xfId="2" applyFont="1" applyAlignment="1">
      <alignment horizontal="center" wrapText="1"/>
    </xf>
    <xf numFmtId="0" fontId="4" fillId="0" borderId="11" xfId="1" applyFont="1" applyBorder="1" applyAlignment="1">
      <alignment horizontal="center" vertical="center"/>
    </xf>
    <xf numFmtId="0" fontId="3" fillId="0" borderId="11" xfId="1" applyFont="1" applyBorder="1" applyAlignment="1">
      <alignment horizontal="right"/>
    </xf>
    <xf numFmtId="17" fontId="3" fillId="0" borderId="11" xfId="1" applyNumberFormat="1" applyFont="1" applyBorder="1" applyAlignment="1">
      <alignment horizontal="right" vertical="top"/>
    </xf>
    <xf numFmtId="0" fontId="4" fillId="0" borderId="11" xfId="1" applyFont="1" applyBorder="1" applyAlignment="1">
      <alignment horizontal="center"/>
    </xf>
    <xf numFmtId="16" fontId="3" fillId="0" borderId="11" xfId="1" applyNumberFormat="1" applyFont="1" applyBorder="1" applyAlignment="1">
      <alignment horizontal="right"/>
    </xf>
    <xf numFmtId="0" fontId="10" fillId="0" borderId="11" xfId="1" applyFont="1" applyBorder="1" applyAlignment="1">
      <alignment horizontal="center" wrapText="1"/>
    </xf>
    <xf numFmtId="0" fontId="9" fillId="0" borderId="0" xfId="4" applyFont="1" applyAlignment="1">
      <alignment vertical="top"/>
    </xf>
    <xf numFmtId="0" fontId="9" fillId="0" borderId="0" xfId="4" applyFont="1" applyAlignment="1">
      <alignment horizontal="center" vertical="top" wrapText="1"/>
    </xf>
    <xf numFmtId="169" fontId="9" fillId="0" borderId="0" xfId="4" applyNumberFormat="1" applyFont="1" applyAlignment="1">
      <alignment horizontal="center" vertical="top" wrapText="1"/>
    </xf>
    <xf numFmtId="0" fontId="6" fillId="0" borderId="1" xfId="1" applyFont="1" applyBorder="1" applyAlignment="1">
      <alignment horizontal="center" vertical="top"/>
    </xf>
    <xf numFmtId="0" fontId="5" fillId="0" borderId="1" xfId="1" applyFont="1" applyBorder="1" applyAlignment="1">
      <alignment horizontal="center"/>
    </xf>
    <xf numFmtId="0" fontId="4" fillId="0" borderId="0" xfId="1" applyFont="1" applyAlignment="1">
      <alignment horizontal="left" vertical="top"/>
    </xf>
    <xf numFmtId="0" fontId="4" fillId="0" borderId="0" xfId="1" applyFont="1" applyAlignment="1">
      <alignment horizontal="center"/>
    </xf>
    <xf numFmtId="0" fontId="9" fillId="0" borderId="0" xfId="4" applyFont="1" applyAlignment="1">
      <alignment horizontal="left"/>
    </xf>
    <xf numFmtId="0" fontId="4" fillId="0" borderId="2" xfId="1" applyFont="1" applyBorder="1" applyAlignment="1">
      <alignment horizontal="center" vertical="top"/>
    </xf>
    <xf numFmtId="171" fontId="8" fillId="0" borderId="0" xfId="0" applyNumberFormat="1" applyFont="1" applyAlignment="1">
      <alignment horizontal="center"/>
    </xf>
    <xf numFmtId="0" fontId="4" fillId="0" borderId="0" xfId="1" applyFont="1" applyAlignment="1">
      <alignment horizontal="center" vertical="center"/>
    </xf>
    <xf numFmtId="0" fontId="4" fillId="0" borderId="0" xfId="1" applyFont="1" applyAlignment="1">
      <alignment horizontal="left" wrapText="1"/>
    </xf>
    <xf numFmtId="165" fontId="4" fillId="0" borderId="0" xfId="0" applyNumberFormat="1" applyFont="1" applyAlignment="1">
      <alignment horizontal="right" vertical="center"/>
    </xf>
    <xf numFmtId="165" fontId="5" fillId="0" borderId="0" xfId="1" applyNumberFormat="1" applyFont="1" applyAlignment="1">
      <alignment horizontal="right"/>
    </xf>
    <xf numFmtId="0" fontId="34" fillId="0" borderId="0" xfId="0" applyFont="1" applyAlignment="1">
      <alignment vertical="top" wrapText="1"/>
    </xf>
    <xf numFmtId="166" fontId="8" fillId="0" borderId="1" xfId="0" applyNumberFormat="1" applyFont="1" applyBorder="1" applyAlignment="1">
      <alignment horizontal="right"/>
    </xf>
    <xf numFmtId="0" fontId="8" fillId="0" borderId="0" xfId="2" applyFont="1" applyAlignment="1">
      <alignment horizontal="center" vertical="top"/>
    </xf>
    <xf numFmtId="49" fontId="9" fillId="0" borderId="0" xfId="2" applyNumberFormat="1" applyFont="1" applyAlignment="1">
      <alignment horizontal="center" vertical="top"/>
    </xf>
    <xf numFmtId="49" fontId="20" fillId="0" borderId="0" xfId="0" applyNumberFormat="1" applyFont="1" applyAlignment="1">
      <alignment horizontal="right" vertical="top"/>
    </xf>
    <xf numFmtId="0" fontId="19" fillId="0" borderId="0" xfId="7" applyNumberFormat="1" applyFont="1" applyFill="1" applyBorder="1" applyAlignment="1">
      <alignment horizontal="center" vertical="center"/>
    </xf>
    <xf numFmtId="0" fontId="8" fillId="0" borderId="1" xfId="0" applyFont="1" applyBorder="1" applyAlignment="1">
      <alignment horizontal="justify" vertical="top" wrapText="1"/>
    </xf>
    <xf numFmtId="164" fontId="8" fillId="0" borderId="1" xfId="0" applyNumberFormat="1" applyFont="1" applyBorder="1" applyAlignment="1">
      <alignment horizontal="right"/>
    </xf>
    <xf numFmtId="164" fontId="8" fillId="0" borderId="1" xfId="0" applyNumberFormat="1" applyFont="1" applyBorder="1" applyAlignment="1">
      <alignment horizontal="center"/>
    </xf>
    <xf numFmtId="4" fontId="8" fillId="0" borderId="1" xfId="0" applyNumberFormat="1" applyFont="1" applyBorder="1" applyAlignment="1">
      <alignment horizontal="center"/>
    </xf>
    <xf numFmtId="0" fontId="14" fillId="0" borderId="0" xfId="0" applyFont="1" applyAlignment="1">
      <alignment horizontal="left" wrapText="1"/>
    </xf>
    <xf numFmtId="0" fontId="2" fillId="0" borderId="0" xfId="1" applyFont="1" applyAlignment="1">
      <alignment horizontal="right" vertical="top"/>
    </xf>
    <xf numFmtId="0" fontId="3" fillId="0" borderId="5" xfId="1" applyFont="1" applyBorder="1"/>
    <xf numFmtId="0" fontId="4" fillId="0" borderId="5" xfId="1" applyFont="1" applyBorder="1" applyAlignment="1">
      <alignment wrapText="1"/>
    </xf>
    <xf numFmtId="4" fontId="3" fillId="0" borderId="5" xfId="1" applyNumberFormat="1" applyFont="1" applyBorder="1"/>
    <xf numFmtId="0" fontId="49" fillId="0" borderId="5" xfId="1" applyFont="1" applyBorder="1" applyAlignment="1">
      <alignment wrapText="1"/>
    </xf>
    <xf numFmtId="4" fontId="4" fillId="0" borderId="5" xfId="1" applyNumberFormat="1" applyFont="1" applyBorder="1"/>
    <xf numFmtId="0" fontId="3" fillId="0" borderId="5" xfId="1" applyFont="1" applyBorder="1" applyAlignment="1">
      <alignment wrapText="1"/>
    </xf>
    <xf numFmtId="0" fontId="4" fillId="0" borderId="0" xfId="1" applyFont="1" applyAlignment="1">
      <alignment horizontal="right" vertical="center"/>
    </xf>
    <xf numFmtId="0" fontId="48" fillId="0" borderId="11" xfId="1" applyFont="1" applyBorder="1" applyAlignment="1">
      <alignment horizontal="center" vertical="center"/>
    </xf>
    <xf numFmtId="0" fontId="50" fillId="0" borderId="0" xfId="0" applyFont="1" applyAlignment="1">
      <alignment horizontal="right"/>
    </xf>
    <xf numFmtId="165" fontId="8" fillId="0" borderId="5" xfId="0" applyNumberFormat="1" applyFont="1" applyBorder="1" applyAlignment="1">
      <alignment horizontal="right"/>
    </xf>
    <xf numFmtId="0" fontId="3" fillId="0" borderId="11" xfId="1" applyFont="1" applyBorder="1" applyAlignment="1">
      <alignment horizontal="center" vertical="center"/>
    </xf>
    <xf numFmtId="165" fontId="3" fillId="0" borderId="2" xfId="0" applyNumberFormat="1" applyFont="1" applyBorder="1" applyAlignment="1">
      <alignment horizontal="right" vertical="center"/>
    </xf>
    <xf numFmtId="0" fontId="4" fillId="0" borderId="0" xfId="1" applyFont="1" applyAlignment="1">
      <alignment horizontal="center" vertical="top"/>
    </xf>
    <xf numFmtId="0" fontId="4" fillId="0" borderId="0" xfId="1" applyFont="1" applyAlignment="1">
      <alignment horizontal="left" vertical="top" wrapText="1"/>
    </xf>
    <xf numFmtId="0" fontId="4" fillId="0" borderId="2" xfId="1" applyFont="1" applyBorder="1" applyAlignment="1">
      <alignment horizontal="center" vertical="center"/>
    </xf>
    <xf numFmtId="165" fontId="4" fillId="0" borderId="2" xfId="1" applyNumberFormat="1" applyFont="1" applyBorder="1" applyAlignment="1">
      <alignment horizontal="right" vertical="center"/>
    </xf>
    <xf numFmtId="165" fontId="4" fillId="0" borderId="5" xfId="1" applyNumberFormat="1" applyFont="1" applyBorder="1" applyAlignment="1">
      <alignment horizontal="right" vertical="center" wrapText="1"/>
    </xf>
    <xf numFmtId="0" fontId="4" fillId="0" borderId="5" xfId="1" applyFont="1" applyBorder="1" applyAlignment="1">
      <alignment horizontal="right" vertical="center" wrapText="1"/>
    </xf>
    <xf numFmtId="0" fontId="51" fillId="0" borderId="2" xfId="1" applyFont="1" applyBorder="1" applyAlignment="1">
      <alignment horizontal="center" vertical="top"/>
    </xf>
    <xf numFmtId="165" fontId="4" fillId="0" borderId="0" xfId="1" applyNumberFormat="1" applyFont="1" applyAlignment="1">
      <alignment horizontal="right" vertical="center"/>
    </xf>
    <xf numFmtId="0" fontId="52" fillId="0" borderId="1" xfId="0" applyFont="1" applyBorder="1" applyAlignment="1">
      <alignment horizontal="right" vertical="top"/>
    </xf>
    <xf numFmtId="0" fontId="9" fillId="0" borderId="0" xfId="0" applyFont="1" applyAlignment="1">
      <alignment horizontal="right"/>
    </xf>
    <xf numFmtId="0" fontId="9" fillId="0" borderId="0" xfId="0" applyFont="1" applyAlignment="1">
      <alignment vertical="center"/>
    </xf>
    <xf numFmtId="0" fontId="9" fillId="0" borderId="0" xfId="0" applyFont="1" applyAlignment="1">
      <alignment horizontal="left"/>
    </xf>
    <xf numFmtId="0" fontId="9" fillId="0" borderId="0" xfId="0" applyFont="1" applyAlignment="1">
      <alignment vertical="justify"/>
    </xf>
    <xf numFmtId="0" fontId="9" fillId="0" borderId="0" xfId="0" applyFont="1" applyAlignment="1">
      <alignment horizontal="left" wrapText="1"/>
    </xf>
    <xf numFmtId="0" fontId="9" fillId="0" borderId="0" xfId="0" applyFont="1" applyAlignment="1">
      <alignment horizontal="left" vertical="top" wrapText="1"/>
    </xf>
    <xf numFmtId="0" fontId="9" fillId="0" borderId="0" xfId="0" applyFont="1" applyAlignment="1">
      <alignment horizontal="left" vertical="top"/>
    </xf>
    <xf numFmtId="0" fontId="19" fillId="0" borderId="0" xfId="0" applyFont="1" applyAlignment="1">
      <alignment horizontal="center" vertical="top" wrapText="1"/>
    </xf>
    <xf numFmtId="0" fontId="19" fillId="0" borderId="0" xfId="0" applyFont="1" applyAlignment="1">
      <alignment horizontal="center" vertical="top"/>
    </xf>
    <xf numFmtId="0" fontId="9" fillId="0" borderId="0" xfId="0" applyFont="1"/>
    <xf numFmtId="0" fontId="9" fillId="0" borderId="0" xfId="0" applyFont="1" applyAlignment="1">
      <alignment horizontal="left" vertical="center"/>
    </xf>
    <xf numFmtId="0" fontId="9" fillId="0" borderId="0" xfId="0" applyFont="1" applyAlignment="1">
      <alignment horizontal="center"/>
    </xf>
    <xf numFmtId="0" fontId="9" fillId="0" borderId="1" xfId="0" applyFont="1" applyBorder="1" applyAlignment="1">
      <alignment horizontal="center"/>
    </xf>
    <xf numFmtId="0" fontId="9" fillId="0" borderId="1" xfId="0" applyFont="1" applyBorder="1" applyAlignment="1">
      <alignment vertical="justify"/>
    </xf>
    <xf numFmtId="0" fontId="8" fillId="0" borderId="0" xfId="0" applyFont="1" applyAlignment="1">
      <alignment horizontal="left" vertical="top" wrapText="1" readingOrder="1"/>
    </xf>
    <xf numFmtId="0" fontId="8" fillId="0" borderId="0" xfId="0" applyFont="1" applyAlignment="1">
      <alignment horizontal="left" vertical="top" wrapText="1"/>
    </xf>
    <xf numFmtId="0" fontId="9" fillId="0" borderId="0" xfId="4" applyFont="1" applyAlignment="1">
      <alignment horizontal="left"/>
    </xf>
    <xf numFmtId="0" fontId="34" fillId="0" borderId="0" xfId="0" applyFont="1" applyAlignment="1">
      <alignment horizontal="left" vertical="top" wrapText="1"/>
    </xf>
    <xf numFmtId="0" fontId="34" fillId="0" borderId="0" xfId="0" applyFont="1" applyAlignment="1">
      <alignment horizontal="left" wrapText="1"/>
    </xf>
    <xf numFmtId="0" fontId="33" fillId="0" borderId="0" xfId="0" applyFont="1" applyAlignment="1">
      <alignment horizontal="left" vertical="top" wrapText="1"/>
    </xf>
    <xf numFmtId="0" fontId="33" fillId="0" borderId="0" xfId="0" applyFont="1" applyAlignment="1">
      <alignment horizontal="left" vertical="top"/>
    </xf>
    <xf numFmtId="0" fontId="9" fillId="0" borderId="0" xfId="4" applyFont="1" applyAlignment="1">
      <alignment horizontal="left" vertical="top" wrapText="1"/>
    </xf>
    <xf numFmtId="0" fontId="9" fillId="0" borderId="0" xfId="4" applyFont="1" applyAlignment="1">
      <alignment horizontal="left" wrapText="1"/>
    </xf>
    <xf numFmtId="0" fontId="9" fillId="0" borderId="0" xfId="4" applyFont="1" applyAlignment="1">
      <alignment horizontal="left" vertical="top"/>
    </xf>
    <xf numFmtId="0" fontId="33" fillId="0" borderId="0" xfId="3" applyFont="1" applyAlignment="1">
      <alignment horizontal="left" vertical="top" wrapText="1"/>
    </xf>
    <xf numFmtId="0" fontId="33" fillId="0" borderId="0" xfId="3" applyFont="1" applyAlignment="1">
      <alignment horizontal="left" vertical="top"/>
    </xf>
    <xf numFmtId="0" fontId="4" fillId="0" borderId="11" xfId="1" applyFont="1" applyBorder="1" applyAlignment="1">
      <alignment horizontal="left" vertical="top" wrapText="1"/>
    </xf>
    <xf numFmtId="0" fontId="4" fillId="0" borderId="9" xfId="1" applyFont="1" applyBorder="1" applyAlignment="1">
      <alignment horizontal="left" vertical="top" wrapText="1"/>
    </xf>
    <xf numFmtId="0" fontId="4" fillId="0" borderId="10" xfId="1" applyFont="1" applyBorder="1" applyAlignment="1">
      <alignment horizontal="left" vertical="top" wrapText="1"/>
    </xf>
    <xf numFmtId="0" fontId="14" fillId="0" borderId="0" xfId="0" applyFont="1" applyAlignment="1">
      <alignment horizontal="left" vertical="top" wrapText="1"/>
    </xf>
    <xf numFmtId="0" fontId="8" fillId="0" borderId="0" xfId="0" applyFont="1" applyAlignment="1">
      <alignment horizontal="left"/>
    </xf>
    <xf numFmtId="0" fontId="8" fillId="0" borderId="0" xfId="0" applyFont="1" applyAlignment="1">
      <alignment horizontal="justify" vertical="top" wrapText="1"/>
    </xf>
    <xf numFmtId="0" fontId="9" fillId="0" borderId="0" xfId="0" applyFont="1" applyAlignment="1">
      <alignment horizontal="justify" vertical="top" wrapText="1"/>
    </xf>
    <xf numFmtId="0" fontId="1" fillId="0" borderId="0" xfId="0" applyFont="1" applyAlignment="1">
      <alignment horizontal="justify" vertical="top" wrapText="1"/>
    </xf>
    <xf numFmtId="0" fontId="8" fillId="0" borderId="0" xfId="0" applyFont="1" applyAlignment="1">
      <alignment horizontal="justify" vertical="top"/>
    </xf>
    <xf numFmtId="0" fontId="3" fillId="0" borderId="0" xfId="1" applyFont="1" applyAlignment="1">
      <alignment horizontal="center" vertical="top" wrapText="1"/>
    </xf>
    <xf numFmtId="0" fontId="4" fillId="0" borderId="5" xfId="1" applyFont="1" applyBorder="1" applyAlignment="1">
      <alignment horizontal="left" wrapText="1"/>
    </xf>
    <xf numFmtId="0" fontId="3" fillId="0" borderId="5" xfId="1" applyFont="1" applyBorder="1" applyAlignment="1">
      <alignment horizontal="left"/>
    </xf>
    <xf numFmtId="0" fontId="51" fillId="0" borderId="0" xfId="1" applyFont="1" applyAlignment="1">
      <alignment horizontal="center"/>
    </xf>
    <xf numFmtId="0" fontId="51" fillId="0" borderId="11" xfId="1" applyFont="1" applyBorder="1" applyAlignment="1">
      <alignment horizontal="left" vertical="top" wrapText="1"/>
    </xf>
    <xf numFmtId="0" fontId="51" fillId="0" borderId="9" xfId="1" applyFont="1" applyBorder="1" applyAlignment="1">
      <alignment horizontal="left" vertical="top" wrapText="1"/>
    </xf>
    <xf numFmtId="0" fontId="51" fillId="0" borderId="10" xfId="1" applyFont="1" applyBorder="1" applyAlignment="1">
      <alignment horizontal="left" vertical="top" wrapText="1"/>
    </xf>
    <xf numFmtId="0" fontId="4" fillId="0" borderId="5" xfId="1" applyFont="1" applyBorder="1" applyAlignment="1">
      <alignment horizontal="left"/>
    </xf>
    <xf numFmtId="0" fontId="4" fillId="0" borderId="11" xfId="1" applyFont="1" applyBorder="1" applyAlignment="1">
      <alignment horizontal="left" wrapText="1"/>
    </xf>
    <xf numFmtId="0" fontId="4" fillId="0" borderId="9" xfId="1" applyFont="1" applyBorder="1" applyAlignment="1">
      <alignment horizontal="left" wrapText="1"/>
    </xf>
    <xf numFmtId="0" fontId="4" fillId="0" borderId="10" xfId="1" applyFont="1" applyBorder="1" applyAlignment="1">
      <alignment horizontal="left" wrapText="1"/>
    </xf>
    <xf numFmtId="0" fontId="3" fillId="0" borderId="5" xfId="1" applyFont="1" applyBorder="1" applyAlignment="1">
      <alignment horizontal="left" wrapText="1"/>
    </xf>
    <xf numFmtId="0" fontId="48" fillId="0" borderId="5" xfId="1" applyFont="1" applyBorder="1" applyAlignment="1">
      <alignment horizontal="left" vertical="center" wrapText="1"/>
    </xf>
    <xf numFmtId="0" fontId="4" fillId="0" borderId="11" xfId="1" applyFont="1" applyBorder="1" applyAlignment="1">
      <alignment horizontal="right" vertical="center"/>
    </xf>
    <xf numFmtId="0" fontId="4" fillId="0" borderId="9" xfId="1" applyFont="1" applyBorder="1" applyAlignment="1">
      <alignment horizontal="right" vertical="center"/>
    </xf>
    <xf numFmtId="0" fontId="4" fillId="0" borderId="10" xfId="1" applyFont="1" applyBorder="1" applyAlignment="1">
      <alignment horizontal="right" vertical="center"/>
    </xf>
    <xf numFmtId="0" fontId="3" fillId="0" borderId="5" xfId="1" applyFont="1" applyBorder="1" applyAlignment="1">
      <alignment horizontal="left" vertical="center" wrapText="1"/>
    </xf>
    <xf numFmtId="0" fontId="51" fillId="0" borderId="5" xfId="1" applyFont="1" applyBorder="1" applyAlignment="1">
      <alignment horizontal="center" wrapText="1"/>
    </xf>
    <xf numFmtId="0" fontId="4" fillId="0" borderId="5" xfId="1" applyFont="1" applyBorder="1" applyAlignment="1">
      <alignment horizontal="left" vertical="center" wrapText="1"/>
    </xf>
    <xf numFmtId="0" fontId="3" fillId="0" borderId="0" xfId="1" applyFont="1" applyAlignment="1">
      <alignment horizontal="left"/>
    </xf>
    <xf numFmtId="0" fontId="46" fillId="0" borderId="12" xfId="1" applyFont="1" applyBorder="1" applyAlignment="1">
      <alignment horizontal="center" vertical="top" wrapText="1"/>
    </xf>
    <xf numFmtId="0" fontId="46" fillId="0" borderId="0" xfId="1" applyFont="1" applyAlignment="1">
      <alignment horizontal="center" vertical="top" wrapText="1"/>
    </xf>
    <xf numFmtId="0" fontId="2" fillId="0" borderId="0" xfId="1" applyFont="1" applyAlignment="1">
      <alignment horizontal="left" vertical="top" wrapText="1"/>
    </xf>
    <xf numFmtId="49" fontId="3" fillId="0" borderId="5" xfId="1" applyNumberFormat="1" applyFont="1" applyBorder="1" applyAlignment="1">
      <alignment horizontal="right" vertical="center"/>
    </xf>
    <xf numFmtId="0" fontId="4" fillId="0" borderId="5" xfId="1" applyFont="1" applyBorder="1" applyAlignment="1">
      <alignment horizontal="right" vertical="center"/>
    </xf>
    <xf numFmtId="0" fontId="50" fillId="0" borderId="5" xfId="0" applyFont="1" applyBorder="1" applyAlignment="1">
      <alignment horizontal="left"/>
    </xf>
    <xf numFmtId="0" fontId="4" fillId="0" borderId="0" xfId="1" applyFont="1" applyAlignment="1">
      <alignment horizontal="left" vertical="center"/>
    </xf>
  </cellXfs>
  <cellStyles count="10">
    <cellStyle name="Comma 2" xfId="6" xr:uid="{5E078390-F72F-4D46-B54D-5422885AB60A}"/>
    <cellStyle name="Comma_Sheet1" xfId="5" xr:uid="{4D989D05-BF6C-4CB3-8CBB-D5FB2F52691C}"/>
    <cellStyle name="Explanatory Text 2" xfId="7" xr:uid="{2BC50A12-A6F9-4149-A456-F3E3736886C6}"/>
    <cellStyle name="Normal 12" xfId="2" xr:uid="{00000000-0005-0000-0000-000002000000}"/>
    <cellStyle name="Normal 2" xfId="1" xr:uid="{00000000-0005-0000-0000-000003000000}"/>
    <cellStyle name="Normal 3" xfId="3" xr:uid="{563736EC-39B9-4054-ACF4-1955ABE1A096}"/>
    <cellStyle name="Normal 5" xfId="8" xr:uid="{23F7D6B3-5AF2-4FA9-B08B-A5B0EA5B8BA1}"/>
    <cellStyle name="Normal_Sheet1" xfId="4" xr:uid="{00CAB9FC-B718-47DE-BEFE-BC50755218B1}"/>
    <cellStyle name="Normalno" xfId="0" builtinId="0"/>
    <cellStyle name="Tekst objašnjenja" xfId="9" builtinId="5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BC0C7-682D-4EDE-A9A5-95F14270F3F3}">
  <dimension ref="A1:H337"/>
  <sheetViews>
    <sheetView view="pageBreakPreview" zoomScale="60" zoomScaleNormal="100" workbookViewId="0">
      <selection activeCell="H22" sqref="H22"/>
    </sheetView>
  </sheetViews>
  <sheetFormatPr defaultColWidth="9.28515625" defaultRowHeight="14.25" x14ac:dyDescent="0.2"/>
  <cols>
    <col min="1" max="1" width="7.42578125" style="119" customWidth="1"/>
    <col min="2" max="2" width="45.7109375" style="117" customWidth="1"/>
    <col min="3" max="3" width="8.28515625" style="28" customWidth="1"/>
    <col min="4" max="4" width="13.28515625" style="27" customWidth="1"/>
    <col min="5" max="5" width="14.7109375" style="27" customWidth="1"/>
    <col min="6" max="6" width="15.7109375" style="27" customWidth="1"/>
    <col min="7" max="7" width="9.28515625" style="104" hidden="1" customWidth="1"/>
    <col min="8" max="8" width="14.28515625" style="108" customWidth="1"/>
    <col min="9" max="16384" width="9.28515625" style="104"/>
  </cols>
  <sheetData>
    <row r="1" spans="1:8" ht="15" x14ac:dyDescent="0.25">
      <c r="A1" s="106"/>
      <c r="B1" s="107"/>
    </row>
    <row r="2" spans="1:8" s="109" customFormat="1" x14ac:dyDescent="0.2">
      <c r="A2" s="458" t="s">
        <v>283</v>
      </c>
      <c r="B2" s="458"/>
      <c r="C2" s="464"/>
      <c r="D2" s="464"/>
      <c r="E2" s="464"/>
      <c r="F2" s="464"/>
      <c r="H2" s="110"/>
    </row>
    <row r="3" spans="1:8" s="109" customFormat="1" x14ac:dyDescent="0.2">
      <c r="A3" s="98"/>
      <c r="B3" s="111" t="s">
        <v>284</v>
      </c>
      <c r="C3" s="464"/>
      <c r="D3" s="464"/>
      <c r="E3" s="464"/>
      <c r="F3" s="464"/>
      <c r="H3" s="110"/>
    </row>
    <row r="4" spans="1:8" s="109" customFormat="1" x14ac:dyDescent="0.2">
      <c r="A4" s="98"/>
      <c r="B4" s="111" t="s">
        <v>285</v>
      </c>
      <c r="C4" s="464"/>
      <c r="D4" s="464"/>
      <c r="E4" s="464"/>
      <c r="F4" s="464"/>
      <c r="H4" s="110"/>
    </row>
    <row r="5" spans="1:8" s="109" customFormat="1" x14ac:dyDescent="0.2">
      <c r="A5" s="98"/>
      <c r="B5" s="111" t="s">
        <v>286</v>
      </c>
      <c r="C5" s="464"/>
      <c r="D5" s="464"/>
      <c r="E5" s="464"/>
      <c r="F5" s="464"/>
      <c r="H5" s="110"/>
    </row>
    <row r="6" spans="1:8" s="109" customFormat="1" x14ac:dyDescent="0.2">
      <c r="A6" s="462" t="s">
        <v>287</v>
      </c>
      <c r="B6" s="462"/>
      <c r="C6" s="464"/>
      <c r="D6" s="464"/>
      <c r="E6" s="464"/>
      <c r="F6" s="464"/>
      <c r="H6" s="110"/>
    </row>
    <row r="7" spans="1:8" s="109" customFormat="1" x14ac:dyDescent="0.2">
      <c r="A7" s="462" t="s">
        <v>288</v>
      </c>
      <c r="B7" s="462"/>
      <c r="C7" s="464"/>
      <c r="D7" s="464"/>
      <c r="E7" s="464"/>
      <c r="F7" s="464"/>
      <c r="H7" s="110"/>
    </row>
    <row r="8" spans="1:8" s="109" customFormat="1" x14ac:dyDescent="0.2">
      <c r="A8" s="456"/>
      <c r="B8" s="456"/>
      <c r="C8" s="464"/>
      <c r="D8" s="464"/>
      <c r="E8" s="464"/>
      <c r="F8" s="464"/>
      <c r="H8" s="110"/>
    </row>
    <row r="9" spans="1:8" s="109" customFormat="1" x14ac:dyDescent="0.2">
      <c r="A9" s="456"/>
      <c r="B9" s="456"/>
      <c r="C9" s="464"/>
      <c r="D9" s="464"/>
      <c r="E9" s="464"/>
      <c r="F9" s="464"/>
      <c r="H9" s="110"/>
    </row>
    <row r="10" spans="1:8" s="109" customFormat="1" x14ac:dyDescent="0.2">
      <c r="A10" s="456"/>
      <c r="B10" s="456"/>
      <c r="C10" s="464"/>
      <c r="D10" s="464"/>
      <c r="E10" s="464"/>
      <c r="F10" s="464"/>
      <c r="H10" s="110"/>
    </row>
    <row r="11" spans="1:8" s="109" customFormat="1" x14ac:dyDescent="0.2">
      <c r="A11" s="456"/>
      <c r="B11" s="456"/>
      <c r="C11" s="464"/>
      <c r="D11" s="464"/>
      <c r="E11" s="464"/>
      <c r="F11" s="464"/>
      <c r="H11" s="110"/>
    </row>
    <row r="12" spans="1:8" s="109" customFormat="1" x14ac:dyDescent="0.2">
      <c r="A12" s="456"/>
      <c r="B12" s="456"/>
      <c r="C12" s="464"/>
      <c r="D12" s="464"/>
      <c r="E12" s="464"/>
      <c r="F12" s="464"/>
      <c r="H12" s="110"/>
    </row>
    <row r="13" spans="1:8" s="109" customFormat="1" x14ac:dyDescent="0.2">
      <c r="A13" s="456"/>
      <c r="B13" s="456"/>
      <c r="C13" s="464"/>
      <c r="D13" s="464"/>
      <c r="E13" s="464"/>
      <c r="F13" s="464"/>
      <c r="H13" s="110"/>
    </row>
    <row r="14" spans="1:8" s="109" customFormat="1" x14ac:dyDescent="0.2">
      <c r="A14" s="456"/>
      <c r="B14" s="456"/>
      <c r="C14" s="464"/>
      <c r="D14" s="464"/>
      <c r="E14" s="464"/>
      <c r="F14" s="464"/>
      <c r="H14" s="110"/>
    </row>
    <row r="15" spans="1:8" s="109" customFormat="1" ht="24.75" customHeight="1" x14ac:dyDescent="0.2">
      <c r="A15" s="466"/>
      <c r="B15" s="466"/>
      <c r="C15" s="465"/>
      <c r="D15" s="465"/>
      <c r="E15" s="465"/>
      <c r="F15" s="465"/>
      <c r="H15" s="110"/>
    </row>
    <row r="16" spans="1:8" s="109" customFormat="1" x14ac:dyDescent="0.2">
      <c r="A16" s="112"/>
      <c r="B16" s="113"/>
      <c r="C16" s="28"/>
      <c r="D16" s="28"/>
      <c r="E16" s="104"/>
      <c r="F16" s="104"/>
      <c r="H16" s="110"/>
    </row>
    <row r="17" spans="1:8" s="109" customFormat="1" ht="53.25" customHeight="1" x14ac:dyDescent="0.2">
      <c r="A17" s="456" t="s">
        <v>289</v>
      </c>
      <c r="B17" s="456"/>
      <c r="C17" s="458" t="s">
        <v>1174</v>
      </c>
      <c r="D17" s="459"/>
      <c r="E17" s="459"/>
      <c r="F17" s="459"/>
      <c r="H17" s="110"/>
    </row>
    <row r="18" spans="1:8" s="109" customFormat="1" x14ac:dyDescent="0.2">
      <c r="A18" s="112"/>
      <c r="B18" s="113"/>
      <c r="C18" s="114"/>
      <c r="D18" s="98"/>
      <c r="E18" s="115"/>
      <c r="F18" s="115"/>
      <c r="H18" s="110"/>
    </row>
    <row r="19" spans="1:8" s="109" customFormat="1" x14ac:dyDescent="0.2">
      <c r="A19" s="456" t="s">
        <v>290</v>
      </c>
      <c r="B19" s="456"/>
      <c r="C19" s="457" t="s">
        <v>1051</v>
      </c>
      <c r="D19" s="455"/>
      <c r="E19" s="455"/>
      <c r="F19" s="455"/>
      <c r="H19" s="110"/>
    </row>
    <row r="20" spans="1:8" s="109" customFormat="1" x14ac:dyDescent="0.2">
      <c r="A20" s="112"/>
      <c r="B20" s="113"/>
      <c r="C20" s="455" t="s">
        <v>291</v>
      </c>
      <c r="D20" s="455"/>
      <c r="E20" s="455"/>
      <c r="F20" s="455"/>
      <c r="H20" s="110"/>
    </row>
    <row r="21" spans="1:8" s="109" customFormat="1" x14ac:dyDescent="0.2">
      <c r="A21" s="456"/>
      <c r="B21" s="456"/>
      <c r="C21" s="457" t="s">
        <v>292</v>
      </c>
      <c r="D21" s="455"/>
      <c r="E21" s="455"/>
      <c r="F21" s="455"/>
      <c r="H21" s="110"/>
    </row>
    <row r="22" spans="1:8" s="109" customFormat="1" x14ac:dyDescent="0.2">
      <c r="A22" s="112"/>
      <c r="B22" s="113"/>
      <c r="C22" s="28"/>
      <c r="D22" s="28"/>
      <c r="E22" s="104"/>
      <c r="F22" s="104"/>
      <c r="H22" s="110"/>
    </row>
    <row r="23" spans="1:8" s="109" customFormat="1" x14ac:dyDescent="0.2">
      <c r="A23" s="456" t="s">
        <v>293</v>
      </c>
      <c r="B23" s="456"/>
      <c r="C23" s="458" t="s">
        <v>1175</v>
      </c>
      <c r="D23" s="459"/>
      <c r="E23" s="459"/>
      <c r="F23" s="459"/>
      <c r="H23" s="110"/>
    </row>
    <row r="24" spans="1:8" s="109" customFormat="1" x14ac:dyDescent="0.2">
      <c r="A24" s="112"/>
      <c r="B24" s="113"/>
      <c r="C24" s="28"/>
      <c r="D24" s="116"/>
      <c r="E24" s="110"/>
      <c r="F24" s="110"/>
      <c r="H24" s="110"/>
    </row>
    <row r="25" spans="1:8" s="109" customFormat="1" x14ac:dyDescent="0.2">
      <c r="A25" s="112"/>
      <c r="B25" s="113"/>
      <c r="C25" s="28"/>
      <c r="D25" s="116"/>
      <c r="E25" s="110"/>
      <c r="F25" s="110"/>
      <c r="H25" s="110"/>
    </row>
    <row r="26" spans="1:8" s="109" customFormat="1" ht="39.75" customHeight="1" x14ac:dyDescent="0.2">
      <c r="A26" s="460" t="s">
        <v>299</v>
      </c>
      <c r="B26" s="461"/>
      <c r="C26" s="461"/>
      <c r="D26" s="461"/>
      <c r="E26" s="461"/>
      <c r="F26" s="461"/>
      <c r="H26" s="110"/>
    </row>
    <row r="27" spans="1:8" s="109" customFormat="1" x14ac:dyDescent="0.2">
      <c r="A27" s="112"/>
      <c r="B27" s="113"/>
      <c r="C27" s="28"/>
      <c r="D27" s="116"/>
      <c r="E27" s="110"/>
      <c r="F27" s="110"/>
      <c r="H27" s="110"/>
    </row>
    <row r="28" spans="1:8" s="109" customFormat="1" x14ac:dyDescent="0.2">
      <c r="A28" s="112"/>
      <c r="B28" s="113"/>
      <c r="C28" s="28"/>
      <c r="D28" s="116"/>
      <c r="E28" s="110"/>
      <c r="F28" s="110"/>
      <c r="H28" s="110"/>
    </row>
    <row r="29" spans="1:8" s="109" customFormat="1" x14ac:dyDescent="0.2">
      <c r="A29" s="462" t="s">
        <v>300</v>
      </c>
      <c r="B29" s="462"/>
      <c r="C29" s="455" t="s">
        <v>301</v>
      </c>
      <c r="D29" s="455"/>
      <c r="E29" s="455"/>
      <c r="F29" s="455"/>
      <c r="H29" s="110"/>
    </row>
    <row r="30" spans="1:8" s="109" customFormat="1" x14ac:dyDescent="0.2">
      <c r="A30" s="112"/>
      <c r="B30" s="113"/>
      <c r="C30" s="28"/>
      <c r="D30" s="116"/>
      <c r="E30" s="110"/>
      <c r="F30" s="110"/>
      <c r="H30" s="110"/>
    </row>
    <row r="31" spans="1:8" s="109" customFormat="1" ht="24" customHeight="1" x14ac:dyDescent="0.2">
      <c r="A31" s="454" t="s">
        <v>294</v>
      </c>
      <c r="B31" s="454"/>
      <c r="C31" s="463" t="s">
        <v>295</v>
      </c>
      <c r="D31" s="463"/>
      <c r="E31" s="463"/>
      <c r="F31" s="463"/>
      <c r="H31" s="110"/>
    </row>
    <row r="32" spans="1:8" s="109" customFormat="1" ht="22.5" customHeight="1" x14ac:dyDescent="0.2">
      <c r="A32" s="456"/>
      <c r="B32" s="456"/>
      <c r="C32" s="463" t="s">
        <v>785</v>
      </c>
      <c r="D32" s="463"/>
      <c r="E32" s="463"/>
      <c r="F32" s="463"/>
      <c r="H32" s="110"/>
    </row>
    <row r="33" spans="1:8" s="109" customFormat="1" x14ac:dyDescent="0.2">
      <c r="A33" s="112"/>
      <c r="B33" s="113"/>
      <c r="C33" s="28"/>
      <c r="D33" s="116"/>
      <c r="E33" s="110"/>
      <c r="F33" s="110"/>
      <c r="H33" s="110"/>
    </row>
    <row r="34" spans="1:8" s="109" customFormat="1" ht="15.75" customHeight="1" x14ac:dyDescent="0.2">
      <c r="A34" s="454" t="s">
        <v>296</v>
      </c>
      <c r="B34" s="454"/>
      <c r="C34" s="455" t="s">
        <v>297</v>
      </c>
      <c r="D34" s="455"/>
      <c r="E34" s="455"/>
      <c r="F34" s="455"/>
      <c r="H34" s="110"/>
    </row>
    <row r="35" spans="1:8" s="109" customFormat="1" x14ac:dyDescent="0.2">
      <c r="A35" s="454"/>
      <c r="B35" s="454"/>
      <c r="C35" s="455"/>
      <c r="D35" s="455"/>
      <c r="E35" s="455"/>
      <c r="F35" s="455"/>
      <c r="H35" s="110"/>
    </row>
    <row r="36" spans="1:8" s="109" customFormat="1" x14ac:dyDescent="0.2">
      <c r="A36" s="112"/>
      <c r="B36" s="113"/>
      <c r="C36" s="28"/>
      <c r="D36" s="116"/>
      <c r="E36" s="110"/>
      <c r="F36" s="110"/>
      <c r="H36" s="110"/>
    </row>
    <row r="37" spans="1:8" s="109" customFormat="1" ht="16.5" customHeight="1" x14ac:dyDescent="0.2">
      <c r="A37" s="454" t="s">
        <v>298</v>
      </c>
      <c r="B37" s="454"/>
      <c r="C37" s="455" t="s">
        <v>295</v>
      </c>
      <c r="D37" s="455"/>
      <c r="E37" s="455"/>
      <c r="F37" s="455"/>
      <c r="H37" s="110"/>
    </row>
    <row r="38" spans="1:8" s="109" customFormat="1" x14ac:dyDescent="0.2">
      <c r="A38" s="112"/>
      <c r="B38" s="113"/>
      <c r="C38" s="28"/>
      <c r="D38" s="116"/>
      <c r="E38" s="110"/>
      <c r="F38" s="110"/>
      <c r="H38" s="110"/>
    </row>
    <row r="39" spans="1:8" s="109" customFormat="1" x14ac:dyDescent="0.2">
      <c r="A39" s="112"/>
      <c r="B39" s="113"/>
      <c r="C39" s="28"/>
      <c r="D39" s="116"/>
      <c r="E39" s="110"/>
      <c r="F39" s="110"/>
      <c r="H39" s="110"/>
    </row>
    <row r="40" spans="1:8" s="109" customFormat="1" x14ac:dyDescent="0.2">
      <c r="A40" s="112"/>
      <c r="B40" s="113"/>
      <c r="C40" s="28"/>
      <c r="D40" s="116"/>
      <c r="E40" s="110"/>
      <c r="F40" s="110"/>
      <c r="H40" s="110"/>
    </row>
    <row r="41" spans="1:8" s="109" customFormat="1" x14ac:dyDescent="0.2">
      <c r="A41" s="112"/>
      <c r="B41" s="113"/>
      <c r="C41" s="453" t="s">
        <v>1050</v>
      </c>
      <c r="D41" s="453"/>
      <c r="E41" s="453"/>
      <c r="F41" s="453"/>
      <c r="H41" s="110"/>
    </row>
    <row r="42" spans="1:8" s="109" customFormat="1" x14ac:dyDescent="0.2">
      <c r="A42" s="112"/>
      <c r="B42" s="113"/>
      <c r="C42" s="28"/>
      <c r="D42" s="116"/>
      <c r="E42" s="110"/>
      <c r="F42" s="110"/>
      <c r="H42" s="110"/>
    </row>
    <row r="43" spans="1:8" s="109" customFormat="1" x14ac:dyDescent="0.2">
      <c r="A43" s="112"/>
      <c r="B43" s="113"/>
      <c r="C43" s="28"/>
      <c r="D43" s="116"/>
      <c r="E43" s="110"/>
      <c r="F43" s="110"/>
      <c r="H43" s="110"/>
    </row>
    <row r="44" spans="1:8" s="109" customFormat="1" x14ac:dyDescent="0.2">
      <c r="A44" s="112"/>
      <c r="B44" s="113"/>
      <c r="C44" s="28"/>
      <c r="D44" s="116"/>
      <c r="E44" s="110"/>
      <c r="F44" s="110"/>
      <c r="H44" s="110"/>
    </row>
    <row r="45" spans="1:8" s="109" customFormat="1" x14ac:dyDescent="0.2">
      <c r="A45" s="112"/>
      <c r="B45" s="113"/>
      <c r="C45" s="28"/>
      <c r="D45" s="116"/>
      <c r="E45" s="110"/>
      <c r="F45" s="110"/>
      <c r="H45" s="110"/>
    </row>
    <row r="46" spans="1:8" s="109" customFormat="1" x14ac:dyDescent="0.2">
      <c r="A46" s="112"/>
      <c r="B46" s="113"/>
      <c r="C46" s="28"/>
      <c r="D46" s="116"/>
      <c r="E46" s="110"/>
      <c r="F46" s="110"/>
      <c r="H46" s="110"/>
    </row>
    <row r="47" spans="1:8" s="109" customFormat="1" x14ac:dyDescent="0.2">
      <c r="A47" s="112"/>
      <c r="B47" s="113"/>
      <c r="C47" s="28"/>
      <c r="D47" s="116"/>
      <c r="E47" s="110"/>
      <c r="F47" s="110"/>
      <c r="H47" s="110"/>
    </row>
    <row r="48" spans="1:8" s="109" customFormat="1" x14ac:dyDescent="0.2">
      <c r="A48" s="112"/>
      <c r="B48" s="113"/>
      <c r="C48" s="28"/>
      <c r="D48" s="116"/>
      <c r="E48" s="110"/>
      <c r="F48" s="110"/>
      <c r="H48" s="110"/>
    </row>
    <row r="49" spans="1:1" x14ac:dyDescent="0.2">
      <c r="A49" s="28"/>
    </row>
    <row r="197" spans="1:8" x14ac:dyDescent="0.2">
      <c r="A197" s="120"/>
      <c r="G197" s="118"/>
    </row>
    <row r="198" spans="1:8" x14ac:dyDescent="0.2">
      <c r="A198" s="120"/>
      <c r="B198" s="121"/>
      <c r="C198" s="122"/>
      <c r="E198" s="123"/>
      <c r="F198" s="123"/>
      <c r="G198" s="118"/>
    </row>
    <row r="199" spans="1:8" x14ac:dyDescent="0.2">
      <c r="A199" s="120"/>
      <c r="B199" s="121"/>
      <c r="C199" s="122"/>
      <c r="E199" s="123"/>
      <c r="F199" s="123"/>
      <c r="G199" s="118"/>
    </row>
    <row r="200" spans="1:8" x14ac:dyDescent="0.2">
      <c r="A200" s="120"/>
      <c r="B200" s="121"/>
      <c r="C200" s="122"/>
      <c r="E200" s="123"/>
      <c r="F200" s="123"/>
      <c r="G200" s="118"/>
    </row>
    <row r="201" spans="1:8" x14ac:dyDescent="0.2">
      <c r="A201" s="120"/>
      <c r="B201" s="121"/>
      <c r="C201" s="122"/>
      <c r="E201" s="123"/>
      <c r="F201" s="123"/>
      <c r="G201" s="118"/>
    </row>
    <row r="202" spans="1:8" x14ac:dyDescent="0.2">
      <c r="A202" s="120"/>
      <c r="B202" s="121"/>
      <c r="C202" s="122"/>
      <c r="E202" s="123"/>
      <c r="F202" s="123"/>
      <c r="G202" s="118"/>
    </row>
    <row r="203" spans="1:8" x14ac:dyDescent="0.2">
      <c r="A203" s="120"/>
      <c r="B203" s="121"/>
      <c r="C203" s="122"/>
      <c r="E203" s="123"/>
      <c r="F203" s="123"/>
      <c r="G203" s="118"/>
    </row>
    <row r="204" spans="1:8" x14ac:dyDescent="0.2">
      <c r="A204" s="120"/>
      <c r="B204" s="121"/>
      <c r="C204" s="122"/>
      <c r="E204" s="123"/>
      <c r="F204" s="123"/>
      <c r="G204" s="118"/>
      <c r="H204" s="104"/>
    </row>
    <row r="205" spans="1:8" x14ac:dyDescent="0.2">
      <c r="A205" s="120"/>
      <c r="B205" s="121"/>
      <c r="C205" s="122"/>
      <c r="E205" s="123"/>
      <c r="F205" s="123"/>
      <c r="G205" s="118"/>
      <c r="H205" s="104"/>
    </row>
    <row r="206" spans="1:8" x14ac:dyDescent="0.2">
      <c r="A206" s="120"/>
      <c r="B206" s="121"/>
      <c r="C206" s="122"/>
      <c r="E206" s="123"/>
      <c r="F206" s="123"/>
      <c r="G206" s="118"/>
      <c r="H206" s="104"/>
    </row>
    <row r="207" spans="1:8" x14ac:dyDescent="0.2">
      <c r="A207" s="120"/>
      <c r="B207" s="121"/>
      <c r="C207" s="122"/>
      <c r="E207" s="123"/>
      <c r="F207" s="123"/>
      <c r="G207" s="118"/>
      <c r="H207" s="104"/>
    </row>
    <row r="208" spans="1:8" x14ac:dyDescent="0.2">
      <c r="A208" s="120"/>
      <c r="B208" s="121"/>
      <c r="C208" s="122"/>
      <c r="E208" s="123"/>
      <c r="F208" s="123"/>
      <c r="G208" s="118"/>
      <c r="H208" s="104"/>
    </row>
    <row r="209" spans="1:8" x14ac:dyDescent="0.2">
      <c r="A209" s="120"/>
      <c r="B209" s="121"/>
      <c r="C209" s="122"/>
      <c r="E209" s="123"/>
      <c r="F209" s="123"/>
      <c r="G209" s="118"/>
      <c r="H209" s="104"/>
    </row>
    <row r="210" spans="1:8" x14ac:dyDescent="0.2">
      <c r="A210" s="120"/>
      <c r="B210" s="121"/>
      <c r="C210" s="122"/>
      <c r="E210" s="123"/>
      <c r="F210" s="123"/>
      <c r="G210" s="118"/>
      <c r="H210" s="104"/>
    </row>
    <row r="211" spans="1:8" x14ac:dyDescent="0.2">
      <c r="A211" s="120"/>
      <c r="B211" s="121"/>
      <c r="C211" s="122"/>
      <c r="E211" s="123"/>
      <c r="F211" s="123"/>
      <c r="G211" s="118"/>
      <c r="H211" s="104"/>
    </row>
    <row r="212" spans="1:8" x14ac:dyDescent="0.2">
      <c r="A212" s="120"/>
      <c r="B212" s="121"/>
      <c r="C212" s="122"/>
      <c r="E212" s="123"/>
      <c r="F212" s="123"/>
      <c r="G212" s="118"/>
      <c r="H212" s="104"/>
    </row>
    <row r="213" spans="1:8" x14ac:dyDescent="0.2">
      <c r="A213" s="120"/>
      <c r="B213" s="121"/>
      <c r="C213" s="122"/>
      <c r="E213" s="123"/>
      <c r="F213" s="123"/>
      <c r="G213" s="118"/>
      <c r="H213" s="104"/>
    </row>
    <row r="214" spans="1:8" x14ac:dyDescent="0.2">
      <c r="A214" s="120"/>
      <c r="B214" s="121"/>
      <c r="C214" s="122"/>
      <c r="E214" s="123"/>
      <c r="F214" s="123"/>
      <c r="G214" s="118"/>
      <c r="H214" s="104"/>
    </row>
    <row r="215" spans="1:8" x14ac:dyDescent="0.2">
      <c r="A215" s="120"/>
      <c r="B215" s="121"/>
      <c r="C215" s="122"/>
      <c r="E215" s="123"/>
      <c r="F215" s="123"/>
      <c r="G215" s="118"/>
      <c r="H215" s="104"/>
    </row>
    <row r="216" spans="1:8" x14ac:dyDescent="0.2">
      <c r="A216" s="120"/>
      <c r="B216" s="121"/>
      <c r="C216" s="122"/>
      <c r="E216" s="123"/>
      <c r="F216" s="123"/>
      <c r="G216" s="118"/>
      <c r="H216" s="104"/>
    </row>
    <row r="217" spans="1:8" x14ac:dyDescent="0.2">
      <c r="A217" s="120"/>
      <c r="B217" s="121"/>
      <c r="C217" s="122"/>
      <c r="E217" s="123"/>
      <c r="F217" s="123"/>
      <c r="G217" s="118"/>
      <c r="H217" s="104"/>
    </row>
    <row r="218" spans="1:8" x14ac:dyDescent="0.2">
      <c r="A218" s="120"/>
      <c r="B218" s="121"/>
      <c r="C218" s="122"/>
      <c r="E218" s="123"/>
      <c r="F218" s="123"/>
      <c r="G218" s="118"/>
      <c r="H218" s="104"/>
    </row>
    <row r="219" spans="1:8" x14ac:dyDescent="0.2">
      <c r="A219" s="120"/>
      <c r="B219" s="121"/>
      <c r="C219" s="122"/>
      <c r="E219" s="123"/>
      <c r="F219" s="123"/>
      <c r="G219" s="118"/>
      <c r="H219" s="104"/>
    </row>
    <row r="220" spans="1:8" x14ac:dyDescent="0.2">
      <c r="A220" s="120"/>
      <c r="B220" s="121"/>
      <c r="C220" s="122"/>
      <c r="E220" s="123"/>
      <c r="F220" s="123"/>
      <c r="G220" s="118"/>
      <c r="H220" s="104"/>
    </row>
    <row r="221" spans="1:8" x14ac:dyDescent="0.2">
      <c r="A221" s="120"/>
      <c r="B221" s="121"/>
      <c r="C221" s="122"/>
      <c r="E221" s="123"/>
      <c r="F221" s="123"/>
      <c r="G221" s="118"/>
      <c r="H221" s="104"/>
    </row>
    <row r="222" spans="1:8" x14ac:dyDescent="0.2">
      <c r="A222" s="120"/>
      <c r="B222" s="121"/>
      <c r="C222" s="122"/>
      <c r="E222" s="123"/>
      <c r="F222" s="123"/>
      <c r="G222" s="118"/>
      <c r="H222" s="104"/>
    </row>
    <row r="223" spans="1:8" x14ac:dyDescent="0.2">
      <c r="A223" s="120"/>
      <c r="B223" s="121"/>
      <c r="C223" s="122"/>
      <c r="E223" s="123"/>
      <c r="F223" s="123"/>
      <c r="G223" s="118"/>
      <c r="H223" s="104"/>
    </row>
    <row r="224" spans="1:8" x14ac:dyDescent="0.2">
      <c r="A224" s="120"/>
      <c r="B224" s="121"/>
      <c r="C224" s="122"/>
      <c r="E224" s="123"/>
      <c r="F224" s="123"/>
      <c r="G224" s="118"/>
      <c r="H224" s="104"/>
    </row>
    <row r="225" spans="1:8" x14ac:dyDescent="0.2">
      <c r="A225" s="120"/>
      <c r="B225" s="121"/>
      <c r="C225" s="122"/>
      <c r="E225" s="123"/>
      <c r="F225" s="123"/>
      <c r="G225" s="118"/>
      <c r="H225" s="104"/>
    </row>
    <row r="226" spans="1:8" x14ac:dyDescent="0.2">
      <c r="A226" s="120"/>
      <c r="B226" s="121"/>
      <c r="C226" s="122"/>
      <c r="E226" s="123"/>
      <c r="F226" s="123"/>
      <c r="G226" s="118"/>
      <c r="H226" s="104"/>
    </row>
    <row r="227" spans="1:8" x14ac:dyDescent="0.2">
      <c r="A227" s="120"/>
      <c r="B227" s="121"/>
      <c r="C227" s="122"/>
      <c r="E227" s="123"/>
      <c r="F227" s="123"/>
      <c r="G227" s="118"/>
      <c r="H227" s="104"/>
    </row>
    <row r="228" spans="1:8" x14ac:dyDescent="0.2">
      <c r="A228" s="120"/>
      <c r="B228" s="121"/>
      <c r="C228" s="122"/>
      <c r="E228" s="123"/>
      <c r="F228" s="123"/>
      <c r="G228" s="118"/>
      <c r="H228" s="104"/>
    </row>
    <row r="229" spans="1:8" x14ac:dyDescent="0.2">
      <c r="A229" s="120"/>
      <c r="B229" s="121"/>
      <c r="C229" s="122"/>
      <c r="E229" s="123"/>
      <c r="F229" s="123"/>
      <c r="G229" s="118"/>
      <c r="H229" s="104"/>
    </row>
    <row r="230" spans="1:8" x14ac:dyDescent="0.2">
      <c r="A230" s="120"/>
      <c r="B230" s="121"/>
      <c r="C230" s="122"/>
      <c r="E230" s="123"/>
      <c r="F230" s="123"/>
      <c r="G230" s="118"/>
      <c r="H230" s="104"/>
    </row>
    <row r="231" spans="1:8" x14ac:dyDescent="0.2">
      <c r="A231" s="120"/>
      <c r="B231" s="121"/>
      <c r="C231" s="122"/>
      <c r="E231" s="123"/>
      <c r="F231" s="123"/>
      <c r="G231" s="118"/>
      <c r="H231" s="104"/>
    </row>
    <row r="232" spans="1:8" x14ac:dyDescent="0.2">
      <c r="A232" s="120"/>
      <c r="B232" s="121"/>
      <c r="C232" s="122"/>
      <c r="E232" s="123"/>
      <c r="F232" s="123"/>
      <c r="G232" s="118"/>
      <c r="H232" s="104"/>
    </row>
    <row r="233" spans="1:8" x14ac:dyDescent="0.2">
      <c r="A233" s="120"/>
      <c r="B233" s="121"/>
      <c r="C233" s="122"/>
      <c r="E233" s="123"/>
      <c r="F233" s="123"/>
      <c r="G233" s="118"/>
      <c r="H233" s="104"/>
    </row>
    <row r="234" spans="1:8" x14ac:dyDescent="0.2">
      <c r="A234" s="120"/>
      <c r="B234" s="121"/>
      <c r="C234" s="122"/>
      <c r="E234" s="123"/>
      <c r="F234" s="123"/>
      <c r="G234" s="118"/>
      <c r="H234" s="104"/>
    </row>
    <row r="235" spans="1:8" x14ac:dyDescent="0.2">
      <c r="A235" s="120"/>
      <c r="B235" s="121"/>
      <c r="C235" s="122"/>
      <c r="E235" s="123"/>
      <c r="F235" s="123"/>
      <c r="G235" s="118"/>
      <c r="H235" s="104"/>
    </row>
    <row r="236" spans="1:8" x14ac:dyDescent="0.2">
      <c r="A236" s="120"/>
      <c r="B236" s="121"/>
      <c r="C236" s="122"/>
      <c r="E236" s="123"/>
      <c r="F236" s="123"/>
      <c r="G236" s="118"/>
      <c r="H236" s="104"/>
    </row>
    <row r="237" spans="1:8" x14ac:dyDescent="0.2">
      <c r="A237" s="120"/>
      <c r="B237" s="121"/>
      <c r="C237" s="122"/>
      <c r="E237" s="123"/>
      <c r="F237" s="123"/>
      <c r="G237" s="118"/>
      <c r="H237" s="104"/>
    </row>
    <row r="238" spans="1:8" x14ac:dyDescent="0.2">
      <c r="A238" s="120"/>
      <c r="B238" s="121"/>
      <c r="C238" s="122"/>
      <c r="E238" s="123"/>
      <c r="F238" s="123"/>
      <c r="G238" s="118"/>
      <c r="H238" s="104"/>
    </row>
    <row r="239" spans="1:8" x14ac:dyDescent="0.2">
      <c r="A239" s="120"/>
      <c r="B239" s="121"/>
      <c r="C239" s="122"/>
      <c r="E239" s="123"/>
      <c r="F239" s="123"/>
      <c r="G239" s="118"/>
      <c r="H239" s="104"/>
    </row>
    <row r="240" spans="1:8" x14ac:dyDescent="0.2">
      <c r="A240" s="120"/>
      <c r="B240" s="121"/>
      <c r="C240" s="122"/>
      <c r="E240" s="123"/>
      <c r="F240" s="123"/>
      <c r="G240" s="118"/>
      <c r="H240" s="104"/>
    </row>
    <row r="241" spans="1:8" x14ac:dyDescent="0.2">
      <c r="A241" s="120"/>
      <c r="B241" s="121"/>
      <c r="C241" s="122"/>
      <c r="E241" s="123"/>
      <c r="F241" s="123"/>
      <c r="G241" s="118"/>
      <c r="H241" s="104"/>
    </row>
    <row r="242" spans="1:8" x14ac:dyDescent="0.2">
      <c r="A242" s="120"/>
      <c r="B242" s="121"/>
      <c r="C242" s="122"/>
      <c r="E242" s="123"/>
      <c r="F242" s="123"/>
      <c r="G242" s="118"/>
      <c r="H242" s="104"/>
    </row>
    <row r="243" spans="1:8" x14ac:dyDescent="0.2">
      <c r="A243" s="120"/>
      <c r="B243" s="121"/>
      <c r="C243" s="122"/>
      <c r="E243" s="123"/>
      <c r="F243" s="123"/>
      <c r="G243" s="118"/>
      <c r="H243" s="104"/>
    </row>
    <row r="244" spans="1:8" x14ac:dyDescent="0.2">
      <c r="A244" s="120"/>
      <c r="B244" s="121"/>
      <c r="C244" s="122"/>
      <c r="E244" s="123"/>
      <c r="F244" s="123"/>
      <c r="G244" s="118"/>
      <c r="H244" s="104"/>
    </row>
    <row r="245" spans="1:8" x14ac:dyDescent="0.2">
      <c r="A245" s="120"/>
      <c r="B245" s="121"/>
      <c r="C245" s="122"/>
      <c r="E245" s="123"/>
      <c r="F245" s="123"/>
      <c r="G245" s="118"/>
      <c r="H245" s="104"/>
    </row>
    <row r="246" spans="1:8" x14ac:dyDescent="0.2">
      <c r="A246" s="120"/>
      <c r="B246" s="121"/>
      <c r="C246" s="122"/>
      <c r="E246" s="123"/>
      <c r="F246" s="123"/>
      <c r="G246" s="118"/>
      <c r="H246" s="104"/>
    </row>
    <row r="247" spans="1:8" x14ac:dyDescent="0.2">
      <c r="A247" s="120"/>
      <c r="B247" s="121"/>
      <c r="C247" s="122"/>
      <c r="E247" s="123"/>
      <c r="F247" s="123"/>
      <c r="G247" s="118"/>
      <c r="H247" s="104"/>
    </row>
    <row r="248" spans="1:8" x14ac:dyDescent="0.2">
      <c r="A248" s="120"/>
      <c r="B248" s="121"/>
      <c r="C248" s="122"/>
      <c r="E248" s="123"/>
      <c r="F248" s="123"/>
      <c r="G248" s="118"/>
      <c r="H248" s="104"/>
    </row>
    <row r="249" spans="1:8" x14ac:dyDescent="0.2">
      <c r="A249" s="120"/>
      <c r="B249" s="121"/>
      <c r="C249" s="122"/>
      <c r="E249" s="123"/>
      <c r="F249" s="123"/>
      <c r="G249" s="118"/>
      <c r="H249" s="104"/>
    </row>
    <row r="250" spans="1:8" x14ac:dyDescent="0.2">
      <c r="A250" s="120"/>
      <c r="B250" s="121"/>
      <c r="C250" s="122"/>
      <c r="E250" s="123"/>
      <c r="F250" s="123"/>
      <c r="G250" s="118"/>
      <c r="H250" s="104"/>
    </row>
    <row r="251" spans="1:8" x14ac:dyDescent="0.2">
      <c r="A251" s="120"/>
      <c r="B251" s="121"/>
      <c r="C251" s="122"/>
      <c r="E251" s="123"/>
      <c r="F251" s="123"/>
      <c r="G251" s="118"/>
      <c r="H251" s="104"/>
    </row>
    <row r="252" spans="1:8" x14ac:dyDescent="0.2">
      <c r="A252" s="120"/>
      <c r="B252" s="121"/>
      <c r="C252" s="122"/>
      <c r="E252" s="123"/>
      <c r="F252" s="123"/>
      <c r="G252" s="118"/>
      <c r="H252" s="104"/>
    </row>
    <row r="253" spans="1:8" x14ac:dyDescent="0.2">
      <c r="A253" s="120"/>
      <c r="B253" s="121"/>
      <c r="C253" s="122"/>
      <c r="E253" s="123"/>
      <c r="F253" s="123"/>
      <c r="G253" s="118"/>
      <c r="H253" s="104"/>
    </row>
    <row r="254" spans="1:8" x14ac:dyDescent="0.2">
      <c r="A254" s="120"/>
      <c r="B254" s="121"/>
      <c r="C254" s="122"/>
      <c r="E254" s="123"/>
      <c r="F254" s="123"/>
      <c r="G254" s="118"/>
      <c r="H254" s="104"/>
    </row>
    <row r="255" spans="1:8" x14ac:dyDescent="0.2">
      <c r="A255" s="120"/>
      <c r="B255" s="121"/>
      <c r="C255" s="122"/>
      <c r="E255" s="123"/>
      <c r="F255" s="123"/>
      <c r="G255" s="118"/>
      <c r="H255" s="104"/>
    </row>
    <row r="256" spans="1:8" x14ac:dyDescent="0.2">
      <c r="A256" s="120"/>
      <c r="B256" s="121"/>
      <c r="C256" s="122"/>
      <c r="E256" s="123"/>
      <c r="F256" s="123"/>
      <c r="G256" s="118"/>
      <c r="H256" s="104"/>
    </row>
    <row r="257" spans="1:8" x14ac:dyDescent="0.2">
      <c r="A257" s="120"/>
      <c r="B257" s="121"/>
      <c r="C257" s="122"/>
      <c r="E257" s="123"/>
      <c r="F257" s="123"/>
      <c r="G257" s="118"/>
      <c r="H257" s="104"/>
    </row>
    <row r="258" spans="1:8" x14ac:dyDescent="0.2">
      <c r="A258" s="120"/>
      <c r="B258" s="121"/>
      <c r="C258" s="122"/>
      <c r="E258" s="123"/>
      <c r="F258" s="123"/>
      <c r="G258" s="118"/>
      <c r="H258" s="104"/>
    </row>
    <row r="259" spans="1:8" x14ac:dyDescent="0.2">
      <c r="A259" s="120"/>
      <c r="B259" s="121"/>
      <c r="C259" s="122"/>
      <c r="E259" s="123"/>
      <c r="F259" s="123"/>
      <c r="G259" s="118"/>
      <c r="H259" s="104"/>
    </row>
    <row r="260" spans="1:8" x14ac:dyDescent="0.2">
      <c r="A260" s="120"/>
      <c r="B260" s="121"/>
      <c r="C260" s="122"/>
      <c r="E260" s="123"/>
      <c r="F260" s="123"/>
      <c r="G260" s="118"/>
      <c r="H260" s="104"/>
    </row>
    <row r="261" spans="1:8" x14ac:dyDescent="0.2">
      <c r="A261" s="120"/>
      <c r="B261" s="121"/>
      <c r="C261" s="122"/>
      <c r="E261" s="123"/>
      <c r="F261" s="123"/>
      <c r="G261" s="118"/>
      <c r="H261" s="104"/>
    </row>
    <row r="262" spans="1:8" x14ac:dyDescent="0.2">
      <c r="A262" s="120"/>
      <c r="B262" s="121"/>
      <c r="C262" s="122"/>
      <c r="E262" s="123"/>
      <c r="F262" s="123"/>
      <c r="G262" s="118"/>
      <c r="H262" s="104"/>
    </row>
    <row r="263" spans="1:8" x14ac:dyDescent="0.2">
      <c r="A263" s="120"/>
      <c r="B263" s="121"/>
      <c r="C263" s="122"/>
      <c r="E263" s="123"/>
      <c r="F263" s="123"/>
      <c r="G263" s="118"/>
      <c r="H263" s="104"/>
    </row>
    <row r="264" spans="1:8" x14ac:dyDescent="0.2">
      <c r="A264" s="120"/>
      <c r="B264" s="121"/>
      <c r="C264" s="122"/>
      <c r="E264" s="123"/>
      <c r="F264" s="123"/>
      <c r="G264" s="118"/>
      <c r="H264" s="104"/>
    </row>
    <row r="265" spans="1:8" x14ac:dyDescent="0.2">
      <c r="A265" s="120"/>
      <c r="B265" s="121"/>
      <c r="C265" s="122"/>
      <c r="E265" s="123"/>
      <c r="F265" s="123"/>
      <c r="G265" s="118"/>
      <c r="H265" s="104"/>
    </row>
    <row r="266" spans="1:8" x14ac:dyDescent="0.2">
      <c r="A266" s="120"/>
      <c r="B266" s="121"/>
      <c r="C266" s="122"/>
      <c r="E266" s="123"/>
      <c r="F266" s="123"/>
      <c r="G266" s="118"/>
      <c r="H266" s="104"/>
    </row>
    <row r="267" spans="1:8" x14ac:dyDescent="0.2">
      <c r="A267" s="120"/>
      <c r="B267" s="121"/>
      <c r="C267" s="122"/>
      <c r="E267" s="123"/>
      <c r="F267" s="123"/>
      <c r="G267" s="118"/>
      <c r="H267" s="104"/>
    </row>
    <row r="268" spans="1:8" x14ac:dyDescent="0.2">
      <c r="A268" s="120"/>
      <c r="B268" s="121"/>
      <c r="C268" s="122"/>
      <c r="E268" s="123"/>
      <c r="F268" s="123"/>
      <c r="G268" s="118"/>
      <c r="H268" s="104"/>
    </row>
    <row r="269" spans="1:8" x14ac:dyDescent="0.2">
      <c r="A269" s="120"/>
      <c r="B269" s="121"/>
      <c r="C269" s="122"/>
      <c r="E269" s="123"/>
      <c r="F269" s="123"/>
      <c r="G269" s="118"/>
      <c r="H269" s="104"/>
    </row>
    <row r="270" spans="1:8" x14ac:dyDescent="0.2">
      <c r="A270" s="120"/>
      <c r="B270" s="121"/>
      <c r="C270" s="122"/>
      <c r="E270" s="123"/>
      <c r="F270" s="123"/>
      <c r="G270" s="118"/>
      <c r="H270" s="104"/>
    </row>
    <row r="271" spans="1:8" x14ac:dyDescent="0.2">
      <c r="A271" s="120"/>
      <c r="B271" s="121"/>
      <c r="C271" s="122"/>
      <c r="E271" s="123"/>
      <c r="F271" s="123"/>
      <c r="G271" s="118"/>
      <c r="H271" s="104"/>
    </row>
    <row r="272" spans="1:8" x14ac:dyDescent="0.2">
      <c r="A272" s="120"/>
      <c r="B272" s="121"/>
      <c r="C272" s="122"/>
      <c r="E272" s="123"/>
      <c r="F272" s="123"/>
      <c r="G272" s="118"/>
      <c r="H272" s="104"/>
    </row>
    <row r="273" spans="1:8" x14ac:dyDescent="0.2">
      <c r="A273" s="120"/>
      <c r="B273" s="121"/>
      <c r="C273" s="122"/>
      <c r="E273" s="123"/>
      <c r="F273" s="123"/>
      <c r="G273" s="118"/>
      <c r="H273" s="104"/>
    </row>
    <row r="274" spans="1:8" x14ac:dyDescent="0.2">
      <c r="A274" s="120"/>
      <c r="B274" s="121"/>
      <c r="C274" s="122"/>
      <c r="E274" s="123"/>
      <c r="F274" s="123"/>
      <c r="G274" s="118"/>
      <c r="H274" s="104"/>
    </row>
    <row r="275" spans="1:8" x14ac:dyDescent="0.2">
      <c r="A275" s="120"/>
      <c r="B275" s="121"/>
      <c r="C275" s="122"/>
      <c r="E275" s="123"/>
      <c r="F275" s="123"/>
      <c r="G275" s="118"/>
      <c r="H275" s="104"/>
    </row>
    <row r="276" spans="1:8" x14ac:dyDescent="0.2">
      <c r="A276" s="120"/>
      <c r="B276" s="121"/>
      <c r="C276" s="122"/>
      <c r="E276" s="123"/>
      <c r="F276" s="123"/>
      <c r="G276" s="118"/>
      <c r="H276" s="104"/>
    </row>
    <row r="277" spans="1:8" x14ac:dyDescent="0.2">
      <c r="A277" s="120"/>
      <c r="B277" s="121"/>
      <c r="C277" s="122"/>
      <c r="E277" s="123"/>
      <c r="F277" s="123"/>
      <c r="G277" s="118"/>
      <c r="H277" s="104"/>
    </row>
    <row r="278" spans="1:8" x14ac:dyDescent="0.2">
      <c r="A278" s="120"/>
      <c r="B278" s="121"/>
      <c r="C278" s="122"/>
      <c r="E278" s="123"/>
      <c r="F278" s="123"/>
      <c r="G278" s="118"/>
      <c r="H278" s="104"/>
    </row>
    <row r="279" spans="1:8" x14ac:dyDescent="0.2">
      <c r="A279" s="120"/>
      <c r="B279" s="121"/>
      <c r="C279" s="122"/>
      <c r="E279" s="123"/>
      <c r="F279" s="123"/>
      <c r="G279" s="118"/>
      <c r="H279" s="104"/>
    </row>
    <row r="280" spans="1:8" x14ac:dyDescent="0.2">
      <c r="A280" s="120"/>
      <c r="B280" s="121"/>
      <c r="C280" s="122"/>
      <c r="E280" s="123"/>
      <c r="F280" s="123"/>
      <c r="G280" s="118"/>
      <c r="H280" s="104"/>
    </row>
    <row r="281" spans="1:8" x14ac:dyDescent="0.2">
      <c r="A281" s="120"/>
      <c r="B281" s="121"/>
      <c r="C281" s="122"/>
      <c r="E281" s="123"/>
      <c r="F281" s="123"/>
      <c r="G281" s="118"/>
      <c r="H281" s="104"/>
    </row>
    <row r="282" spans="1:8" x14ac:dyDescent="0.2">
      <c r="A282" s="120"/>
      <c r="B282" s="121"/>
      <c r="C282" s="122"/>
      <c r="E282" s="123"/>
      <c r="F282" s="123"/>
      <c r="G282" s="118"/>
      <c r="H282" s="104"/>
    </row>
    <row r="283" spans="1:8" x14ac:dyDescent="0.2">
      <c r="A283" s="120"/>
      <c r="B283" s="121"/>
      <c r="C283" s="122"/>
      <c r="E283" s="123"/>
      <c r="F283" s="123"/>
      <c r="G283" s="118"/>
      <c r="H283" s="104"/>
    </row>
    <row r="284" spans="1:8" x14ac:dyDescent="0.2">
      <c r="A284" s="120"/>
      <c r="B284" s="121"/>
      <c r="C284" s="122"/>
      <c r="E284" s="123"/>
      <c r="F284" s="123"/>
      <c r="G284" s="118"/>
      <c r="H284" s="104"/>
    </row>
    <row r="285" spans="1:8" x14ac:dyDescent="0.2">
      <c r="A285" s="120"/>
      <c r="B285" s="121"/>
      <c r="C285" s="122"/>
      <c r="E285" s="123"/>
      <c r="F285" s="123"/>
      <c r="G285" s="118"/>
      <c r="H285" s="104"/>
    </row>
    <row r="286" spans="1:8" x14ac:dyDescent="0.2">
      <c r="A286" s="120"/>
      <c r="B286" s="121"/>
      <c r="C286" s="122"/>
      <c r="E286" s="123"/>
      <c r="F286" s="123"/>
      <c r="G286" s="118"/>
      <c r="H286" s="104"/>
    </row>
    <row r="287" spans="1:8" x14ac:dyDescent="0.2">
      <c r="A287" s="120"/>
      <c r="B287" s="121"/>
      <c r="C287" s="122"/>
      <c r="E287" s="123"/>
      <c r="F287" s="123"/>
      <c r="G287" s="118"/>
      <c r="H287" s="104"/>
    </row>
    <row r="288" spans="1:8" x14ac:dyDescent="0.2">
      <c r="A288" s="120"/>
      <c r="B288" s="121"/>
      <c r="C288" s="122"/>
      <c r="E288" s="123"/>
      <c r="F288" s="123"/>
      <c r="G288" s="118"/>
      <c r="H288" s="104"/>
    </row>
    <row r="289" spans="1:8" x14ac:dyDescent="0.2">
      <c r="A289" s="120"/>
      <c r="B289" s="121"/>
      <c r="C289" s="122"/>
      <c r="E289" s="123"/>
      <c r="F289" s="123"/>
      <c r="G289" s="118"/>
      <c r="H289" s="104"/>
    </row>
    <row r="290" spans="1:8" x14ac:dyDescent="0.2">
      <c r="A290" s="120"/>
      <c r="B290" s="121"/>
      <c r="C290" s="122"/>
      <c r="E290" s="123"/>
      <c r="F290" s="123"/>
      <c r="G290" s="118"/>
      <c r="H290" s="104"/>
    </row>
    <row r="291" spans="1:8" x14ac:dyDescent="0.2">
      <c r="A291" s="120"/>
      <c r="B291" s="121"/>
      <c r="C291" s="122"/>
      <c r="E291" s="123"/>
      <c r="F291" s="123"/>
      <c r="G291" s="118"/>
      <c r="H291" s="104"/>
    </row>
    <row r="292" spans="1:8" x14ac:dyDescent="0.2">
      <c r="A292" s="120"/>
      <c r="B292" s="121"/>
      <c r="C292" s="122"/>
      <c r="E292" s="123"/>
      <c r="F292" s="123"/>
      <c r="G292" s="118"/>
      <c r="H292" s="104"/>
    </row>
    <row r="293" spans="1:8" x14ac:dyDescent="0.2">
      <c r="A293" s="120"/>
      <c r="B293" s="121"/>
      <c r="C293" s="122"/>
      <c r="E293" s="123"/>
      <c r="F293" s="123"/>
      <c r="G293" s="118"/>
      <c r="H293" s="104"/>
    </row>
    <row r="294" spans="1:8" x14ac:dyDescent="0.2">
      <c r="A294" s="120"/>
      <c r="B294" s="121"/>
      <c r="C294" s="122"/>
      <c r="E294" s="123"/>
      <c r="F294" s="123"/>
      <c r="G294" s="118"/>
      <c r="H294" s="104"/>
    </row>
    <row r="295" spans="1:8" x14ac:dyDescent="0.2">
      <c r="A295" s="120"/>
      <c r="B295" s="121"/>
      <c r="C295" s="122"/>
      <c r="E295" s="123"/>
      <c r="F295" s="123"/>
      <c r="G295" s="118"/>
      <c r="H295" s="104"/>
    </row>
    <row r="296" spans="1:8" x14ac:dyDescent="0.2">
      <c r="A296" s="120"/>
      <c r="B296" s="121"/>
      <c r="C296" s="122"/>
      <c r="E296" s="123"/>
      <c r="F296" s="123"/>
      <c r="G296" s="118"/>
      <c r="H296" s="104"/>
    </row>
    <row r="297" spans="1:8" x14ac:dyDescent="0.2">
      <c r="A297" s="120"/>
      <c r="B297" s="121"/>
      <c r="C297" s="122"/>
      <c r="E297" s="123"/>
      <c r="F297" s="123"/>
      <c r="G297" s="118"/>
      <c r="H297" s="104"/>
    </row>
    <row r="298" spans="1:8" x14ac:dyDescent="0.2">
      <c r="A298" s="120"/>
      <c r="B298" s="121"/>
      <c r="C298" s="122"/>
      <c r="E298" s="123"/>
      <c r="F298" s="123"/>
      <c r="G298" s="118"/>
      <c r="H298" s="104"/>
    </row>
    <row r="299" spans="1:8" x14ac:dyDescent="0.2">
      <c r="A299" s="120"/>
      <c r="B299" s="121"/>
      <c r="C299" s="122"/>
      <c r="E299" s="123"/>
      <c r="F299" s="123"/>
      <c r="G299" s="118"/>
      <c r="H299" s="104"/>
    </row>
    <row r="300" spans="1:8" x14ac:dyDescent="0.2">
      <c r="A300" s="120"/>
      <c r="B300" s="121"/>
      <c r="C300" s="122"/>
      <c r="E300" s="123"/>
      <c r="F300" s="123"/>
      <c r="G300" s="118"/>
      <c r="H300" s="104"/>
    </row>
    <row r="301" spans="1:8" x14ac:dyDescent="0.2">
      <c r="A301" s="120"/>
      <c r="B301" s="121"/>
      <c r="C301" s="122"/>
      <c r="E301" s="123"/>
      <c r="F301" s="123"/>
      <c r="G301" s="118"/>
      <c r="H301" s="104"/>
    </row>
    <row r="302" spans="1:8" x14ac:dyDescent="0.2">
      <c r="A302" s="120"/>
      <c r="B302" s="121"/>
      <c r="C302" s="122"/>
      <c r="E302" s="123"/>
      <c r="F302" s="123"/>
      <c r="G302" s="118"/>
      <c r="H302" s="104"/>
    </row>
    <row r="303" spans="1:8" x14ac:dyDescent="0.2">
      <c r="A303" s="120"/>
      <c r="B303" s="121"/>
      <c r="C303" s="122"/>
      <c r="E303" s="123"/>
      <c r="F303" s="123"/>
      <c r="G303" s="118"/>
      <c r="H303" s="104"/>
    </row>
    <row r="304" spans="1:8" x14ac:dyDescent="0.2">
      <c r="A304" s="120"/>
      <c r="B304" s="121"/>
      <c r="C304" s="122"/>
      <c r="E304" s="123"/>
      <c r="F304" s="123"/>
      <c r="G304" s="118"/>
      <c r="H304" s="104"/>
    </row>
    <row r="305" spans="1:8" x14ac:dyDescent="0.2">
      <c r="A305" s="120"/>
      <c r="B305" s="121"/>
      <c r="C305" s="122"/>
      <c r="E305" s="123"/>
      <c r="F305" s="123"/>
      <c r="G305" s="118"/>
      <c r="H305" s="104"/>
    </row>
    <row r="306" spans="1:8" x14ac:dyDescent="0.2">
      <c r="A306" s="120"/>
      <c r="B306" s="121"/>
      <c r="C306" s="122"/>
      <c r="E306" s="123"/>
      <c r="F306" s="123"/>
      <c r="G306" s="118"/>
      <c r="H306" s="104"/>
    </row>
    <row r="307" spans="1:8" x14ac:dyDescent="0.2">
      <c r="A307" s="120"/>
      <c r="B307" s="121"/>
      <c r="C307" s="122"/>
      <c r="E307" s="123"/>
      <c r="F307" s="123"/>
      <c r="G307" s="118"/>
      <c r="H307" s="104"/>
    </row>
    <row r="308" spans="1:8" x14ac:dyDescent="0.2">
      <c r="A308" s="120"/>
      <c r="B308" s="121"/>
      <c r="C308" s="122"/>
      <c r="E308" s="123"/>
      <c r="F308" s="123"/>
      <c r="G308" s="118"/>
      <c r="H308" s="104"/>
    </row>
    <row r="309" spans="1:8" x14ac:dyDescent="0.2">
      <c r="A309" s="120"/>
      <c r="B309" s="121"/>
      <c r="C309" s="122"/>
      <c r="E309" s="123"/>
      <c r="F309" s="123"/>
      <c r="G309" s="118"/>
      <c r="H309" s="104"/>
    </row>
    <row r="310" spans="1:8" x14ac:dyDescent="0.2">
      <c r="A310" s="120"/>
      <c r="B310" s="121"/>
      <c r="C310" s="122"/>
      <c r="E310" s="123"/>
      <c r="F310" s="123"/>
      <c r="G310" s="118"/>
      <c r="H310" s="104"/>
    </row>
    <row r="311" spans="1:8" x14ac:dyDescent="0.2">
      <c r="A311" s="120"/>
      <c r="B311" s="121"/>
      <c r="C311" s="122"/>
      <c r="E311" s="123"/>
      <c r="F311" s="123"/>
      <c r="G311" s="118"/>
      <c r="H311" s="104"/>
    </row>
    <row r="312" spans="1:8" x14ac:dyDescent="0.2">
      <c r="A312" s="120"/>
      <c r="B312" s="121"/>
      <c r="C312" s="122"/>
      <c r="E312" s="123"/>
      <c r="F312" s="123"/>
      <c r="G312" s="118"/>
      <c r="H312" s="104"/>
    </row>
    <row r="313" spans="1:8" x14ac:dyDescent="0.2">
      <c r="A313" s="120"/>
      <c r="B313" s="121"/>
      <c r="C313" s="122"/>
      <c r="E313" s="123"/>
      <c r="F313" s="123"/>
      <c r="G313" s="118"/>
      <c r="H313" s="104"/>
    </row>
    <row r="314" spans="1:8" x14ac:dyDescent="0.2">
      <c r="A314" s="120"/>
      <c r="B314" s="121"/>
      <c r="C314" s="122"/>
      <c r="E314" s="123"/>
      <c r="F314" s="123"/>
      <c r="G314" s="118"/>
      <c r="H314" s="104"/>
    </row>
    <row r="315" spans="1:8" x14ac:dyDescent="0.2">
      <c r="A315" s="120"/>
      <c r="B315" s="121"/>
      <c r="C315" s="122"/>
      <c r="E315" s="123"/>
      <c r="F315" s="123"/>
      <c r="G315" s="118"/>
      <c r="H315" s="104"/>
    </row>
    <row r="316" spans="1:8" x14ac:dyDescent="0.2">
      <c r="A316" s="120"/>
      <c r="B316" s="121"/>
      <c r="C316" s="122"/>
      <c r="E316" s="123"/>
      <c r="F316" s="123"/>
      <c r="G316" s="118"/>
      <c r="H316" s="104"/>
    </row>
    <row r="317" spans="1:8" x14ac:dyDescent="0.2">
      <c r="A317" s="120"/>
      <c r="B317" s="121"/>
      <c r="C317" s="122"/>
      <c r="E317" s="123"/>
      <c r="F317" s="123"/>
      <c r="G317" s="118"/>
      <c r="H317" s="104"/>
    </row>
    <row r="318" spans="1:8" x14ac:dyDescent="0.2">
      <c r="A318" s="120"/>
      <c r="B318" s="121"/>
      <c r="C318" s="122"/>
      <c r="E318" s="123"/>
      <c r="F318" s="123"/>
      <c r="G318" s="118"/>
      <c r="H318" s="104"/>
    </row>
    <row r="319" spans="1:8" x14ac:dyDescent="0.2">
      <c r="A319" s="120"/>
      <c r="B319" s="121"/>
      <c r="C319" s="122"/>
      <c r="E319" s="123"/>
      <c r="F319" s="123"/>
      <c r="G319" s="118"/>
      <c r="H319" s="104"/>
    </row>
    <row r="320" spans="1:8" x14ac:dyDescent="0.2">
      <c r="A320" s="120"/>
      <c r="B320" s="121"/>
      <c r="C320" s="122"/>
      <c r="E320" s="123"/>
      <c r="F320" s="123"/>
      <c r="G320" s="118"/>
      <c r="H320" s="104"/>
    </row>
    <row r="321" spans="1:8" x14ac:dyDescent="0.2">
      <c r="A321" s="120"/>
      <c r="B321" s="121"/>
      <c r="C321" s="122"/>
      <c r="E321" s="123"/>
      <c r="F321" s="123"/>
      <c r="G321" s="118"/>
      <c r="H321" s="104"/>
    </row>
    <row r="322" spans="1:8" x14ac:dyDescent="0.2">
      <c r="A322" s="120"/>
      <c r="B322" s="121"/>
      <c r="C322" s="122"/>
      <c r="E322" s="123"/>
      <c r="F322" s="123"/>
      <c r="G322" s="118"/>
      <c r="H322" s="104"/>
    </row>
    <row r="323" spans="1:8" x14ac:dyDescent="0.2">
      <c r="A323" s="120"/>
      <c r="B323" s="121"/>
      <c r="C323" s="122"/>
      <c r="E323" s="123"/>
      <c r="F323" s="123"/>
      <c r="G323" s="118"/>
      <c r="H323" s="104"/>
    </row>
    <row r="324" spans="1:8" x14ac:dyDescent="0.2">
      <c r="A324" s="120"/>
      <c r="B324" s="121"/>
      <c r="C324" s="122"/>
      <c r="E324" s="123"/>
      <c r="F324" s="123"/>
      <c r="G324" s="118"/>
      <c r="H324" s="104"/>
    </row>
    <row r="325" spans="1:8" x14ac:dyDescent="0.2">
      <c r="A325" s="120"/>
      <c r="B325" s="121"/>
      <c r="C325" s="122"/>
      <c r="E325" s="123"/>
      <c r="F325" s="123"/>
      <c r="G325" s="118"/>
      <c r="H325" s="104"/>
    </row>
    <row r="326" spans="1:8" x14ac:dyDescent="0.2">
      <c r="A326" s="120"/>
      <c r="B326" s="121"/>
      <c r="C326" s="122"/>
      <c r="E326" s="123"/>
      <c r="F326" s="123"/>
      <c r="G326" s="118"/>
      <c r="H326" s="104"/>
    </row>
    <row r="327" spans="1:8" x14ac:dyDescent="0.2">
      <c r="A327" s="120"/>
      <c r="B327" s="121"/>
      <c r="C327" s="122"/>
      <c r="E327" s="123"/>
      <c r="F327" s="123"/>
      <c r="G327" s="118"/>
      <c r="H327" s="104"/>
    </row>
    <row r="328" spans="1:8" x14ac:dyDescent="0.2">
      <c r="A328" s="120"/>
      <c r="B328" s="121"/>
      <c r="C328" s="122"/>
      <c r="E328" s="123"/>
      <c r="F328" s="123"/>
      <c r="G328" s="118"/>
      <c r="H328" s="104"/>
    </row>
    <row r="329" spans="1:8" x14ac:dyDescent="0.2">
      <c r="A329" s="120"/>
      <c r="B329" s="121"/>
      <c r="C329" s="122"/>
      <c r="E329" s="123"/>
      <c r="F329" s="123"/>
      <c r="H329" s="104"/>
    </row>
    <row r="330" spans="1:8" x14ac:dyDescent="0.2">
      <c r="A330" s="120"/>
      <c r="B330" s="121"/>
      <c r="C330" s="122"/>
      <c r="E330" s="123"/>
      <c r="F330" s="123"/>
      <c r="H330" s="104"/>
    </row>
    <row r="331" spans="1:8" x14ac:dyDescent="0.2">
      <c r="A331" s="120"/>
      <c r="B331" s="121"/>
      <c r="C331" s="122"/>
      <c r="E331" s="123"/>
      <c r="F331" s="123"/>
      <c r="H331" s="104"/>
    </row>
    <row r="332" spans="1:8" x14ac:dyDescent="0.2">
      <c r="A332" s="120"/>
      <c r="B332" s="121"/>
      <c r="C332" s="122"/>
      <c r="E332" s="123"/>
      <c r="F332" s="123"/>
      <c r="H332" s="104"/>
    </row>
    <row r="333" spans="1:8" x14ac:dyDescent="0.2">
      <c r="A333" s="120"/>
      <c r="B333" s="121"/>
      <c r="C333" s="122"/>
      <c r="E333" s="123"/>
      <c r="F333" s="123"/>
      <c r="H333" s="104"/>
    </row>
    <row r="334" spans="1:8" x14ac:dyDescent="0.2">
      <c r="A334" s="120"/>
      <c r="B334" s="121"/>
      <c r="C334" s="122"/>
      <c r="E334" s="123"/>
      <c r="F334" s="123"/>
      <c r="H334" s="104"/>
    </row>
    <row r="335" spans="1:8" x14ac:dyDescent="0.2">
      <c r="A335" s="120"/>
      <c r="B335" s="121"/>
      <c r="C335" s="122"/>
      <c r="E335" s="123"/>
      <c r="F335" s="123"/>
      <c r="H335" s="104"/>
    </row>
    <row r="336" spans="1:8" x14ac:dyDescent="0.2">
      <c r="A336" s="120"/>
      <c r="B336" s="121"/>
      <c r="C336" s="122"/>
      <c r="E336" s="123"/>
      <c r="F336" s="123"/>
      <c r="H336" s="104"/>
    </row>
    <row r="337" spans="2:8" x14ac:dyDescent="0.2">
      <c r="B337" s="121"/>
      <c r="C337" s="122"/>
      <c r="E337" s="123"/>
      <c r="F337" s="123"/>
      <c r="H337" s="104"/>
    </row>
  </sheetData>
  <mergeCells count="28">
    <mergeCell ref="A17:B17"/>
    <mergeCell ref="C17:F17"/>
    <mergeCell ref="A2:B2"/>
    <mergeCell ref="C2:F15"/>
    <mergeCell ref="A6:B6"/>
    <mergeCell ref="A7:B7"/>
    <mergeCell ref="A8:B15"/>
    <mergeCell ref="A32:B32"/>
    <mergeCell ref="A19:B19"/>
    <mergeCell ref="C19:F19"/>
    <mergeCell ref="C20:F20"/>
    <mergeCell ref="A21:B21"/>
    <mergeCell ref="C21:F21"/>
    <mergeCell ref="A23:B23"/>
    <mergeCell ref="C23:F23"/>
    <mergeCell ref="A26:F26"/>
    <mergeCell ref="A29:B29"/>
    <mergeCell ref="C29:F29"/>
    <mergeCell ref="A31:B31"/>
    <mergeCell ref="C31:F31"/>
    <mergeCell ref="C32:F32"/>
    <mergeCell ref="C41:F41"/>
    <mergeCell ref="A34:B34"/>
    <mergeCell ref="C34:F34"/>
    <mergeCell ref="A35:B35"/>
    <mergeCell ref="C35:F35"/>
    <mergeCell ref="A37:B37"/>
    <mergeCell ref="C37:F37"/>
  </mergeCells>
  <pageMargins left="0.39370078740157483" right="0.11811023622047245" top="0.59055118110236227" bottom="0.39370078740157483" header="0.31496062992125984" footer="0.15748031496062992"/>
  <pageSetup paperSize="9" scale="92" orientation="portrait" useFirstPageNumber="1" r:id="rId1"/>
  <headerFooter differentFirst="1" alignWithMargins="0">
    <oddHeader>&amp;R&amp;"Arial Narrow,Regular"&amp;7FABRIKARHITEKTI  D.O.O. ZA PROJEKTIRANJE | OIB 64639141070 | KAČIĆEVA 6A | ZG | T 00 385 1 3907042 | M 00 385 91 5021163 | WWW.FABRIKA-ARHITEKTI.COM</oddHeader>
    <oddFooter>&amp;R&amp;"Myriad Pro Cond,Regular"&amp;9 &amp;P/5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2F0A1-B270-467A-891E-6951E80BBBFF}">
  <dimension ref="A1:R1831"/>
  <sheetViews>
    <sheetView showZeros="0" view="pageBreakPreview" zoomScale="80" zoomScaleNormal="100" zoomScaleSheetLayoutView="80" workbookViewId="0">
      <selection activeCell="C682" sqref="C682"/>
    </sheetView>
  </sheetViews>
  <sheetFormatPr defaultColWidth="9.28515625" defaultRowHeight="14.25" x14ac:dyDescent="0.2"/>
  <cols>
    <col min="1" max="1" width="7.7109375" style="31" bestFit="1" customWidth="1"/>
    <col min="2" max="2" width="43.28515625" style="46" customWidth="1"/>
    <col min="3" max="3" width="8.42578125" style="21" customWidth="1"/>
    <col min="4" max="4" width="13.28515625" style="22" customWidth="1"/>
    <col min="5" max="5" width="14.5703125" style="22" customWidth="1"/>
    <col min="6" max="6" width="16.5703125" style="22" customWidth="1"/>
    <col min="7" max="7" width="9.28515625" style="31" customWidth="1"/>
    <col min="8" max="8" width="15.28515625" style="31" bestFit="1" customWidth="1"/>
    <col min="9" max="16384" width="9.28515625" style="31"/>
  </cols>
  <sheetData>
    <row r="1" spans="1:8" s="2" customFormat="1" ht="19.5" x14ac:dyDescent="0.35">
      <c r="A1" s="414" t="s">
        <v>18</v>
      </c>
      <c r="B1" s="479" t="s">
        <v>1798</v>
      </c>
      <c r="C1" s="480"/>
      <c r="D1" s="480"/>
      <c r="E1" s="480"/>
      <c r="F1" s="481"/>
    </row>
    <row r="2" spans="1:8" s="2" customFormat="1" ht="19.5" x14ac:dyDescent="0.35">
      <c r="A2" s="444"/>
      <c r="B2" s="445"/>
      <c r="C2" s="445"/>
      <c r="D2" s="445"/>
      <c r="E2" s="445"/>
      <c r="F2" s="445"/>
    </row>
    <row r="3" spans="1:8" s="2" customFormat="1" ht="19.5" x14ac:dyDescent="0.35">
      <c r="A3" s="444"/>
      <c r="B3" s="445"/>
      <c r="C3" s="445"/>
      <c r="D3" s="445"/>
      <c r="E3" s="445"/>
      <c r="F3" s="445"/>
    </row>
    <row r="4" spans="1:8" ht="27.6" customHeight="1" x14ac:dyDescent="0.2">
      <c r="A4" s="73" t="s">
        <v>140</v>
      </c>
      <c r="B4" s="482" t="s">
        <v>1700</v>
      </c>
      <c r="C4" s="482"/>
      <c r="D4" s="482"/>
      <c r="E4" s="482"/>
      <c r="F4" s="482"/>
    </row>
    <row r="5" spans="1:8" ht="15" x14ac:dyDescent="0.25">
      <c r="A5" s="45"/>
      <c r="B5" s="64"/>
    </row>
    <row r="6" spans="1:8" ht="15" x14ac:dyDescent="0.25">
      <c r="A6" s="45"/>
      <c r="B6" s="64" t="s">
        <v>13</v>
      </c>
    </row>
    <row r="7" spans="1:8" ht="15" x14ac:dyDescent="0.25">
      <c r="A7" s="45"/>
      <c r="B7" s="64"/>
    </row>
    <row r="8" spans="1:8" ht="56.65" customHeight="1" x14ac:dyDescent="0.25">
      <c r="A8" s="45"/>
      <c r="B8" s="467" t="s">
        <v>253</v>
      </c>
      <c r="C8" s="467"/>
      <c r="D8" s="467"/>
      <c r="E8" s="467"/>
      <c r="F8" s="467"/>
      <c r="G8" s="65"/>
      <c r="H8" s="65"/>
    </row>
    <row r="9" spans="1:8" ht="57.6" customHeight="1" x14ac:dyDescent="0.25">
      <c r="A9" s="45"/>
      <c r="B9" s="467" t="s">
        <v>76</v>
      </c>
      <c r="C9" s="467"/>
      <c r="D9" s="467"/>
      <c r="E9" s="467"/>
      <c r="F9" s="467"/>
    </row>
    <row r="10" spans="1:8" ht="29.65" customHeight="1" x14ac:dyDescent="0.25">
      <c r="A10" s="45"/>
      <c r="B10" s="467" t="s">
        <v>77</v>
      </c>
      <c r="C10" s="467"/>
      <c r="D10" s="467"/>
      <c r="E10" s="467"/>
      <c r="F10" s="467"/>
    </row>
    <row r="11" spans="1:8" ht="42.6" customHeight="1" x14ac:dyDescent="0.25">
      <c r="A11" s="45"/>
      <c r="B11" s="467" t="s">
        <v>121</v>
      </c>
      <c r="C11" s="467"/>
      <c r="D11" s="467"/>
      <c r="E11" s="467"/>
      <c r="F11" s="467"/>
    </row>
    <row r="12" spans="1:8" ht="56.65" customHeight="1" x14ac:dyDescent="0.25">
      <c r="A12" s="45"/>
      <c r="B12" s="467" t="s">
        <v>78</v>
      </c>
      <c r="C12" s="467"/>
      <c r="D12" s="467"/>
      <c r="E12" s="467"/>
      <c r="F12" s="467"/>
    </row>
    <row r="13" spans="1:8" ht="28.9" customHeight="1" x14ac:dyDescent="0.25">
      <c r="A13" s="45"/>
      <c r="B13" s="467" t="s">
        <v>79</v>
      </c>
      <c r="C13" s="467"/>
      <c r="D13" s="467"/>
      <c r="E13" s="467"/>
      <c r="F13" s="467"/>
    </row>
    <row r="14" spans="1:8" ht="57.6" customHeight="1" x14ac:dyDescent="0.25">
      <c r="A14" s="45"/>
      <c r="B14" s="467" t="s">
        <v>136</v>
      </c>
      <c r="C14" s="467"/>
      <c r="D14" s="467"/>
      <c r="E14" s="467"/>
      <c r="F14" s="467"/>
    </row>
    <row r="15" spans="1:8" ht="46.15" customHeight="1" x14ac:dyDescent="0.25">
      <c r="A15" s="45"/>
      <c r="B15" s="467" t="s">
        <v>80</v>
      </c>
      <c r="C15" s="467"/>
      <c r="D15" s="467"/>
      <c r="E15" s="467"/>
      <c r="F15" s="467"/>
    </row>
    <row r="16" spans="1:8" ht="30.6" customHeight="1" x14ac:dyDescent="0.25">
      <c r="A16" s="45"/>
      <c r="B16" s="467" t="s">
        <v>81</v>
      </c>
      <c r="C16" s="467"/>
      <c r="D16" s="467"/>
      <c r="E16" s="467"/>
      <c r="F16" s="467"/>
    </row>
    <row r="17" spans="1:6" ht="28.15" customHeight="1" x14ac:dyDescent="0.25">
      <c r="A17" s="45"/>
      <c r="B17" s="467" t="s">
        <v>138</v>
      </c>
      <c r="C17" s="467"/>
      <c r="D17" s="467"/>
      <c r="E17" s="467"/>
      <c r="F17" s="467"/>
    </row>
    <row r="18" spans="1:6" ht="46.15" customHeight="1" x14ac:dyDescent="0.25">
      <c r="A18" s="45"/>
      <c r="B18" s="467" t="s">
        <v>122</v>
      </c>
      <c r="C18" s="467"/>
      <c r="D18" s="467"/>
      <c r="E18" s="467"/>
      <c r="F18" s="467"/>
    </row>
    <row r="19" spans="1:6" ht="15" x14ac:dyDescent="0.25">
      <c r="A19" s="45"/>
      <c r="B19" s="467" t="s">
        <v>82</v>
      </c>
      <c r="C19" s="467"/>
      <c r="D19" s="467"/>
      <c r="E19" s="467"/>
      <c r="F19" s="467"/>
    </row>
    <row r="20" spans="1:6" ht="31.9" customHeight="1" x14ac:dyDescent="0.25">
      <c r="A20" s="45"/>
      <c r="B20" s="467" t="s">
        <v>130</v>
      </c>
      <c r="C20" s="467"/>
      <c r="D20" s="467"/>
      <c r="E20" s="467"/>
      <c r="F20" s="467"/>
    </row>
    <row r="21" spans="1:6" ht="15" x14ac:dyDescent="0.25">
      <c r="A21" s="45"/>
      <c r="B21" s="66"/>
      <c r="C21" s="33"/>
      <c r="D21" s="36"/>
      <c r="E21" s="36"/>
      <c r="F21" s="36"/>
    </row>
    <row r="22" spans="1:6" ht="15" x14ac:dyDescent="0.25">
      <c r="A22" s="45"/>
      <c r="B22" s="64"/>
      <c r="C22" s="75"/>
      <c r="D22" s="67" t="s">
        <v>17</v>
      </c>
      <c r="E22" s="67" t="s">
        <v>15</v>
      </c>
      <c r="F22" s="67" t="s">
        <v>16</v>
      </c>
    </row>
    <row r="23" spans="1:6" ht="15" x14ac:dyDescent="0.25">
      <c r="A23" s="45"/>
      <c r="B23" s="64"/>
      <c r="C23" s="75"/>
      <c r="D23" s="31"/>
      <c r="E23" s="31" t="s">
        <v>41</v>
      </c>
      <c r="F23" s="31"/>
    </row>
    <row r="24" spans="1:6" ht="15" x14ac:dyDescent="0.25">
      <c r="A24" s="45" t="s">
        <v>66</v>
      </c>
      <c r="B24" s="64" t="s">
        <v>45</v>
      </c>
      <c r="C24" s="75"/>
      <c r="D24" s="31"/>
      <c r="E24" s="31"/>
      <c r="F24" s="31"/>
    </row>
    <row r="25" spans="1:6" ht="15" x14ac:dyDescent="0.25">
      <c r="A25" s="45"/>
      <c r="B25" s="64"/>
      <c r="C25" s="75"/>
      <c r="D25" s="31"/>
      <c r="E25" s="31"/>
      <c r="F25" s="31"/>
    </row>
    <row r="26" spans="1:6" ht="128.25" x14ac:dyDescent="0.2">
      <c r="A26" s="57" t="s">
        <v>18</v>
      </c>
      <c r="B26" s="117" t="s">
        <v>1703</v>
      </c>
      <c r="C26" s="28"/>
      <c r="D26" s="415"/>
      <c r="E26" s="31"/>
      <c r="F26" s="31"/>
    </row>
    <row r="27" spans="1:6" x14ac:dyDescent="0.2">
      <c r="A27" s="98"/>
      <c r="B27" s="19" t="s">
        <v>251</v>
      </c>
      <c r="C27" s="21" t="s">
        <v>306</v>
      </c>
      <c r="D27" s="22">
        <v>1</v>
      </c>
      <c r="E27" s="27"/>
      <c r="F27" s="27">
        <f>D27*E27</f>
        <v>0</v>
      </c>
    </row>
    <row r="28" spans="1:6" ht="15" x14ac:dyDescent="0.25">
      <c r="A28" s="45"/>
      <c r="B28" s="64"/>
      <c r="C28" s="75"/>
      <c r="D28" s="31"/>
      <c r="E28" s="31"/>
      <c r="F28" s="31"/>
    </row>
    <row r="29" spans="1:6" x14ac:dyDescent="0.2">
      <c r="A29" s="57" t="s">
        <v>19</v>
      </c>
      <c r="B29" s="25" t="s">
        <v>266</v>
      </c>
      <c r="C29" s="98"/>
      <c r="D29" s="99"/>
      <c r="E29" s="100"/>
      <c r="F29" s="100"/>
    </row>
    <row r="30" spans="1:6" ht="71.25" x14ac:dyDescent="0.2">
      <c r="A30" s="183"/>
      <c r="B30" s="25" t="s">
        <v>114</v>
      </c>
      <c r="C30" s="28"/>
      <c r="D30" s="27"/>
      <c r="E30" s="27"/>
      <c r="F30" s="27"/>
    </row>
    <row r="31" spans="1:6" ht="85.5" x14ac:dyDescent="0.2">
      <c r="A31" s="183"/>
      <c r="B31" s="25" t="s">
        <v>267</v>
      </c>
      <c r="C31" s="28"/>
      <c r="D31" s="27"/>
      <c r="E31" s="27"/>
      <c r="F31" s="27"/>
    </row>
    <row r="32" spans="1:6" ht="42.75" x14ac:dyDescent="0.2">
      <c r="A32" s="183"/>
      <c r="B32" s="25" t="s">
        <v>111</v>
      </c>
      <c r="C32" s="28"/>
      <c r="D32" s="27"/>
      <c r="E32" s="27"/>
      <c r="F32" s="27"/>
    </row>
    <row r="33" spans="1:6" ht="42.75" x14ac:dyDescent="0.2">
      <c r="A33" s="183"/>
      <c r="B33" s="25" t="s">
        <v>268</v>
      </c>
      <c r="C33" s="28"/>
      <c r="D33" s="27"/>
      <c r="E33" s="27"/>
      <c r="F33" s="27"/>
    </row>
    <row r="34" spans="1:6" ht="42.75" x14ac:dyDescent="0.2">
      <c r="A34" s="183"/>
      <c r="B34" s="25" t="s">
        <v>112</v>
      </c>
      <c r="C34" s="28"/>
      <c r="D34" s="27"/>
      <c r="E34" s="27"/>
      <c r="F34" s="27"/>
    </row>
    <row r="35" spans="1:6" ht="71.25" x14ac:dyDescent="0.2">
      <c r="A35" s="183"/>
      <c r="B35" s="25" t="s">
        <v>113</v>
      </c>
      <c r="C35" s="28"/>
      <c r="D35" s="27"/>
      <c r="E35" s="27"/>
      <c r="F35" s="27"/>
    </row>
    <row r="36" spans="1:6" ht="57" x14ac:dyDescent="0.2">
      <c r="A36" s="183"/>
      <c r="B36" s="25" t="s">
        <v>269</v>
      </c>
      <c r="C36" s="28"/>
      <c r="D36" s="27"/>
      <c r="E36" s="27"/>
      <c r="F36" s="27"/>
    </row>
    <row r="37" spans="1:6" ht="71.25" x14ac:dyDescent="0.2">
      <c r="A37" s="183"/>
      <c r="B37" s="25" t="s">
        <v>270</v>
      </c>
      <c r="C37" s="28"/>
      <c r="D37" s="27"/>
      <c r="E37" s="27"/>
      <c r="F37" s="27"/>
    </row>
    <row r="38" spans="1:6" ht="42.75" x14ac:dyDescent="0.2">
      <c r="A38" s="183"/>
      <c r="B38" s="25" t="s">
        <v>271</v>
      </c>
      <c r="C38" s="28" t="s">
        <v>272</v>
      </c>
      <c r="D38" s="27">
        <v>110.5</v>
      </c>
      <c r="E38" s="27"/>
      <c r="F38" s="27">
        <f>D38*E38</f>
        <v>0</v>
      </c>
    </row>
    <row r="39" spans="1:6" x14ac:dyDescent="0.2">
      <c r="A39" s="183"/>
      <c r="B39" s="101" t="s">
        <v>273</v>
      </c>
      <c r="C39" s="28"/>
      <c r="D39" s="27"/>
      <c r="E39" s="27"/>
      <c r="F39" s="27"/>
    </row>
    <row r="40" spans="1:6" x14ac:dyDescent="0.2">
      <c r="A40" s="183"/>
      <c r="B40" s="101"/>
      <c r="C40" s="28"/>
      <c r="D40" s="27"/>
      <c r="E40" s="27"/>
      <c r="F40" s="27"/>
    </row>
    <row r="41" spans="1:6" ht="71.25" x14ac:dyDescent="0.2">
      <c r="A41" s="57" t="s">
        <v>25</v>
      </c>
      <c r="B41" s="25" t="s">
        <v>274</v>
      </c>
      <c r="C41" s="98"/>
      <c r="D41" s="99"/>
      <c r="E41" s="100"/>
      <c r="F41" s="100"/>
    </row>
    <row r="42" spans="1:6" ht="99.75" x14ac:dyDescent="0.2">
      <c r="A42" s="183"/>
      <c r="B42" s="25" t="s">
        <v>275</v>
      </c>
      <c r="C42" s="28"/>
      <c r="D42" s="27"/>
      <c r="E42" s="27"/>
      <c r="F42" s="27"/>
    </row>
    <row r="43" spans="1:6" ht="57" x14ac:dyDescent="0.25">
      <c r="A43" s="175"/>
      <c r="B43" s="25" t="s">
        <v>276</v>
      </c>
      <c r="C43" s="102"/>
      <c r="D43" s="28"/>
      <c r="E43" s="103"/>
      <c r="F43" s="104"/>
    </row>
    <row r="44" spans="1:6" ht="57" x14ac:dyDescent="0.25">
      <c r="A44" s="175"/>
      <c r="B44" s="25" t="s">
        <v>277</v>
      </c>
      <c r="C44" s="102"/>
      <c r="D44" s="28"/>
      <c r="E44" s="103"/>
      <c r="F44" s="104"/>
    </row>
    <row r="45" spans="1:6" ht="57" x14ac:dyDescent="0.25">
      <c r="A45" s="175"/>
      <c r="B45" s="25" t="s">
        <v>278</v>
      </c>
      <c r="C45" s="102"/>
      <c r="D45" s="28"/>
      <c r="E45" s="103"/>
      <c r="F45" s="104"/>
    </row>
    <row r="46" spans="1:6" ht="42.75" x14ac:dyDescent="0.2">
      <c r="A46" s="183"/>
      <c r="B46" s="25" t="s">
        <v>279</v>
      </c>
      <c r="C46" s="28"/>
      <c r="D46" s="27"/>
      <c r="E46" s="27"/>
      <c r="F46" s="27"/>
    </row>
    <row r="47" spans="1:6" ht="142.5" x14ac:dyDescent="0.2">
      <c r="A47" s="183"/>
      <c r="B47" s="25" t="s">
        <v>280</v>
      </c>
      <c r="C47" s="28"/>
      <c r="D47" s="27"/>
      <c r="E47" s="27"/>
      <c r="F47" s="27"/>
    </row>
    <row r="48" spans="1:6" ht="42.75" x14ac:dyDescent="0.25">
      <c r="A48" s="175"/>
      <c r="B48" s="25" t="s">
        <v>281</v>
      </c>
      <c r="C48" s="102"/>
      <c r="D48" s="28"/>
      <c r="E48" s="103"/>
      <c r="F48" s="104"/>
    </row>
    <row r="49" spans="1:6" ht="42.75" x14ac:dyDescent="0.2">
      <c r="A49" s="183"/>
      <c r="B49" s="25" t="s">
        <v>282</v>
      </c>
      <c r="C49" s="28" t="s">
        <v>224</v>
      </c>
      <c r="D49" s="27">
        <v>404.5</v>
      </c>
      <c r="E49" s="27"/>
      <c r="F49" s="27">
        <f>D49*E49</f>
        <v>0</v>
      </c>
    </row>
    <row r="50" spans="1:6" x14ac:dyDescent="0.2">
      <c r="A50" s="183"/>
      <c r="B50" s="101" t="s">
        <v>302</v>
      </c>
      <c r="C50" s="28"/>
      <c r="D50" s="27"/>
      <c r="E50" s="27"/>
      <c r="F50" s="27"/>
    </row>
    <row r="51" spans="1:6" x14ac:dyDescent="0.2">
      <c r="A51" s="183"/>
      <c r="B51" s="101"/>
      <c r="C51" s="28"/>
      <c r="D51" s="27"/>
      <c r="E51" s="27"/>
      <c r="F51" s="27"/>
    </row>
    <row r="52" spans="1:6" ht="114" x14ac:dyDescent="0.2">
      <c r="A52" s="57" t="s">
        <v>26</v>
      </c>
      <c r="B52" s="25" t="s">
        <v>1176</v>
      </c>
      <c r="C52" s="28"/>
      <c r="D52" s="27"/>
      <c r="E52" s="27"/>
      <c r="F52" s="27"/>
    </row>
    <row r="53" spans="1:6" ht="85.5" x14ac:dyDescent="0.2">
      <c r="A53" s="98"/>
      <c r="B53" s="25" t="s">
        <v>120</v>
      </c>
      <c r="C53" s="28"/>
      <c r="D53" s="27"/>
      <c r="E53" s="27"/>
      <c r="F53" s="27"/>
    </row>
    <row r="54" spans="1:6" ht="71.25" x14ac:dyDescent="0.2">
      <c r="A54" s="98"/>
      <c r="B54" s="25" t="s">
        <v>131</v>
      </c>
      <c r="C54" s="28"/>
      <c r="D54" s="27"/>
      <c r="E54" s="27"/>
      <c r="F54" s="27"/>
    </row>
    <row r="55" spans="1:6" ht="28.5" x14ac:dyDescent="0.2">
      <c r="A55" s="98"/>
      <c r="B55" s="19" t="s">
        <v>1177</v>
      </c>
      <c r="C55" s="28"/>
      <c r="D55" s="27"/>
      <c r="E55" s="27"/>
      <c r="F55" s="27"/>
    </row>
    <row r="56" spans="1:6" ht="42.75" x14ac:dyDescent="0.2">
      <c r="A56" s="98"/>
      <c r="B56" s="25" t="s">
        <v>282</v>
      </c>
      <c r="C56" s="28" t="s">
        <v>224</v>
      </c>
      <c r="D56" s="27">
        <v>168</v>
      </c>
      <c r="E56" s="27"/>
      <c r="F56" s="27">
        <f>D56*E56</f>
        <v>0</v>
      </c>
    </row>
    <row r="57" spans="1:6" x14ac:dyDescent="0.2">
      <c r="A57" s="98"/>
      <c r="B57" s="25" t="s">
        <v>33</v>
      </c>
      <c r="C57" s="28"/>
      <c r="D57" s="27"/>
      <c r="E57" s="27"/>
      <c r="F57" s="27"/>
    </row>
    <row r="58" spans="1:6" ht="57" x14ac:dyDescent="0.2">
      <c r="A58" s="98"/>
      <c r="B58" s="25" t="s">
        <v>341</v>
      </c>
      <c r="C58" s="28"/>
      <c r="D58" s="27"/>
      <c r="E58" s="27"/>
      <c r="F58" s="27"/>
    </row>
    <row r="59" spans="1:6" x14ac:dyDescent="0.2">
      <c r="A59" s="98"/>
      <c r="B59" s="101" t="s">
        <v>345</v>
      </c>
      <c r="C59" s="28"/>
      <c r="D59" s="27"/>
      <c r="E59" s="27"/>
      <c r="F59" s="27"/>
    </row>
    <row r="60" spans="1:6" x14ac:dyDescent="0.2">
      <c r="A60" s="98"/>
      <c r="B60" s="101"/>
      <c r="C60" s="28"/>
      <c r="D60" s="27"/>
      <c r="E60" s="27"/>
      <c r="F60" s="27"/>
    </row>
    <row r="61" spans="1:6" ht="71.25" x14ac:dyDescent="0.2">
      <c r="A61" s="57" t="s">
        <v>1694</v>
      </c>
      <c r="B61" s="25" t="s">
        <v>1178</v>
      </c>
      <c r="C61" s="28"/>
      <c r="D61" s="27"/>
      <c r="E61" s="27"/>
      <c r="F61" s="27"/>
    </row>
    <row r="62" spans="1:6" ht="28.5" x14ac:dyDescent="0.2">
      <c r="A62" s="98"/>
      <c r="B62" s="19" t="s">
        <v>1179</v>
      </c>
      <c r="C62" s="28"/>
      <c r="D62" s="27"/>
      <c r="E62" s="27"/>
      <c r="F62" s="27"/>
    </row>
    <row r="63" spans="1:6" x14ac:dyDescent="0.2">
      <c r="A63" s="98"/>
      <c r="B63" s="19" t="s">
        <v>251</v>
      </c>
      <c r="C63" s="21" t="s">
        <v>306</v>
      </c>
      <c r="D63" s="22">
        <v>1</v>
      </c>
      <c r="E63" s="27"/>
      <c r="F63" s="27">
        <f>D63*E63</f>
        <v>0</v>
      </c>
    </row>
    <row r="64" spans="1:6" x14ac:dyDescent="0.2">
      <c r="A64" s="20"/>
      <c r="B64" s="34"/>
    </row>
    <row r="65" spans="1:8" ht="57" x14ac:dyDescent="0.2">
      <c r="A65" s="57" t="s">
        <v>27</v>
      </c>
      <c r="B65" s="34" t="s">
        <v>36</v>
      </c>
    </row>
    <row r="66" spans="1:8" ht="16.5" x14ac:dyDescent="0.2">
      <c r="A66" s="20"/>
      <c r="B66" s="34" t="s">
        <v>37</v>
      </c>
      <c r="C66" s="21" t="s">
        <v>221</v>
      </c>
      <c r="D66" s="22">
        <v>71</v>
      </c>
      <c r="F66" s="22">
        <f>D66*E66</f>
        <v>0</v>
      </c>
    </row>
    <row r="67" spans="1:8" ht="28.5" x14ac:dyDescent="0.2">
      <c r="A67" s="20"/>
      <c r="B67" s="34" t="s">
        <v>303</v>
      </c>
    </row>
    <row r="68" spans="1:8" x14ac:dyDescent="0.2">
      <c r="A68" s="20"/>
      <c r="B68" s="34"/>
    </row>
    <row r="69" spans="1:8" ht="156.75" x14ac:dyDescent="0.2">
      <c r="A69" s="57" t="s">
        <v>28</v>
      </c>
      <c r="B69" s="105" t="s">
        <v>342</v>
      </c>
      <c r="C69" s="28" t="s">
        <v>224</v>
      </c>
      <c r="D69" s="126">
        <v>25</v>
      </c>
      <c r="F69" s="27">
        <f>D69*E69</f>
        <v>0</v>
      </c>
    </row>
    <row r="70" spans="1:8" x14ac:dyDescent="0.2">
      <c r="A70" s="20"/>
      <c r="B70" s="34" t="s">
        <v>346</v>
      </c>
    </row>
    <row r="71" spans="1:8" x14ac:dyDescent="0.2">
      <c r="A71" s="20"/>
      <c r="B71" s="34"/>
    </row>
    <row r="72" spans="1:8" ht="71.25" x14ac:dyDescent="0.2">
      <c r="A72" s="57" t="s">
        <v>29</v>
      </c>
      <c r="B72" s="34" t="s">
        <v>304</v>
      </c>
    </row>
    <row r="73" spans="1:8" ht="42.75" x14ac:dyDescent="0.2">
      <c r="A73" s="20"/>
      <c r="B73" s="34" t="s">
        <v>305</v>
      </c>
      <c r="C73" s="21" t="s">
        <v>306</v>
      </c>
      <c r="D73" s="22">
        <v>2</v>
      </c>
      <c r="F73" s="22">
        <f>D73*E73</f>
        <v>0</v>
      </c>
    </row>
    <row r="74" spans="1:8" x14ac:dyDescent="0.2">
      <c r="A74" s="20"/>
      <c r="B74" s="34"/>
    </row>
    <row r="75" spans="1:8" x14ac:dyDescent="0.2">
      <c r="A75" s="92"/>
      <c r="B75" s="94"/>
      <c r="C75" s="89"/>
      <c r="D75" s="80"/>
      <c r="E75" s="80"/>
      <c r="F75" s="80"/>
    </row>
    <row r="76" spans="1:8" ht="15" x14ac:dyDescent="0.25">
      <c r="A76" s="45" t="s">
        <v>66</v>
      </c>
      <c r="B76" s="64" t="s">
        <v>46</v>
      </c>
      <c r="C76" s="125"/>
      <c r="D76" s="31"/>
      <c r="F76" s="68">
        <f>SUM(F27:F74)</f>
        <v>0</v>
      </c>
      <c r="H76" s="67"/>
    </row>
    <row r="77" spans="1:8" ht="15" x14ac:dyDescent="0.25">
      <c r="A77" s="45" t="s">
        <v>67</v>
      </c>
      <c r="B77" s="64" t="s">
        <v>47</v>
      </c>
    </row>
    <row r="78" spans="1:8" ht="15" x14ac:dyDescent="0.25">
      <c r="A78" s="45"/>
      <c r="B78" s="64"/>
    </row>
    <row r="79" spans="1:8" x14ac:dyDescent="0.2">
      <c r="A79" s="20"/>
      <c r="B79" s="34" t="s">
        <v>13</v>
      </c>
    </row>
    <row r="80" spans="1:8" ht="15" x14ac:dyDescent="0.25">
      <c r="A80" s="45"/>
    </row>
    <row r="81" spans="1:6" x14ac:dyDescent="0.2">
      <c r="A81" s="47"/>
      <c r="B81" s="467" t="s">
        <v>48</v>
      </c>
      <c r="C81" s="467"/>
      <c r="D81" s="467"/>
      <c r="E81" s="467"/>
      <c r="F81" s="467"/>
    </row>
    <row r="82" spans="1:6" ht="96.6" customHeight="1" x14ac:dyDescent="0.2">
      <c r="A82" s="47"/>
      <c r="B82" s="467" t="s">
        <v>119</v>
      </c>
      <c r="C82" s="467"/>
      <c r="D82" s="467"/>
      <c r="E82" s="467"/>
      <c r="F82" s="467"/>
    </row>
    <row r="83" spans="1:6" s="48" customFormat="1" ht="31.15" customHeight="1" x14ac:dyDescent="0.2">
      <c r="A83" s="33"/>
      <c r="B83" s="468" t="s">
        <v>7</v>
      </c>
      <c r="C83" s="468"/>
      <c r="D83" s="468"/>
      <c r="E83" s="468"/>
      <c r="F83" s="468"/>
    </row>
    <row r="84" spans="1:6" ht="29.65" customHeight="1" x14ac:dyDescent="0.2">
      <c r="A84" s="47"/>
      <c r="B84" s="467" t="s">
        <v>123</v>
      </c>
      <c r="C84" s="467"/>
      <c r="D84" s="467"/>
      <c r="E84" s="467"/>
      <c r="F84" s="467"/>
    </row>
    <row r="85" spans="1:6" ht="45" customHeight="1" x14ac:dyDescent="0.2">
      <c r="A85" s="47"/>
      <c r="B85" s="467" t="s">
        <v>74</v>
      </c>
      <c r="C85" s="467"/>
      <c r="D85" s="467"/>
      <c r="E85" s="467"/>
      <c r="F85" s="467"/>
    </row>
    <row r="86" spans="1:6" ht="46.15" customHeight="1" x14ac:dyDescent="0.2">
      <c r="A86" s="47"/>
      <c r="B86" s="467" t="s">
        <v>69</v>
      </c>
      <c r="C86" s="467"/>
      <c r="D86" s="467"/>
      <c r="E86" s="467"/>
      <c r="F86" s="467"/>
    </row>
    <row r="87" spans="1:6" ht="30" customHeight="1" x14ac:dyDescent="0.2">
      <c r="A87" s="20"/>
      <c r="B87" s="467" t="s">
        <v>8</v>
      </c>
      <c r="C87" s="467"/>
      <c r="D87" s="467"/>
      <c r="E87" s="467"/>
      <c r="F87" s="467"/>
    </row>
    <row r="88" spans="1:6" ht="45" customHeight="1" x14ac:dyDescent="0.2">
      <c r="A88" s="20"/>
      <c r="B88" s="467" t="s">
        <v>9</v>
      </c>
      <c r="C88" s="467"/>
      <c r="D88" s="467"/>
      <c r="E88" s="467"/>
      <c r="F88" s="467"/>
    </row>
    <row r="89" spans="1:6" ht="32.65" customHeight="1" x14ac:dyDescent="0.2">
      <c r="A89" s="20"/>
      <c r="B89" s="467" t="s">
        <v>10</v>
      </c>
      <c r="C89" s="467"/>
      <c r="D89" s="467"/>
      <c r="E89" s="467"/>
      <c r="F89" s="467"/>
    </row>
    <row r="90" spans="1:6" ht="43.15" customHeight="1" x14ac:dyDescent="0.2">
      <c r="A90" s="20"/>
      <c r="B90" s="467" t="s">
        <v>124</v>
      </c>
      <c r="C90" s="467"/>
      <c r="D90" s="467"/>
      <c r="E90" s="467"/>
      <c r="F90" s="467"/>
    </row>
    <row r="91" spans="1:6" ht="31.9" customHeight="1" x14ac:dyDescent="0.2">
      <c r="A91" s="20"/>
      <c r="B91" s="467" t="s">
        <v>11</v>
      </c>
      <c r="C91" s="467"/>
      <c r="D91" s="467"/>
      <c r="E91" s="467"/>
      <c r="F91" s="467"/>
    </row>
    <row r="92" spans="1:6" x14ac:dyDescent="0.2">
      <c r="B92" s="19"/>
    </row>
    <row r="93" spans="1:6" ht="57" x14ac:dyDescent="0.2">
      <c r="A93" s="183" t="s">
        <v>18</v>
      </c>
      <c r="B93" s="25" t="s">
        <v>308</v>
      </c>
      <c r="C93" s="47"/>
      <c r="D93" s="49"/>
      <c r="E93" s="50"/>
      <c r="F93" s="50"/>
    </row>
    <row r="94" spans="1:6" ht="57" x14ac:dyDescent="0.2">
      <c r="A94" s="20"/>
      <c r="B94" s="34" t="s">
        <v>1590</v>
      </c>
      <c r="C94" s="47"/>
      <c r="D94" s="49"/>
      <c r="E94" s="50"/>
      <c r="F94" s="50"/>
    </row>
    <row r="95" spans="1:6" ht="28.5" x14ac:dyDescent="0.2">
      <c r="A95" s="38"/>
      <c r="B95" s="34" t="s">
        <v>144</v>
      </c>
    </row>
    <row r="96" spans="1:6" x14ac:dyDescent="0.2">
      <c r="A96" s="38"/>
      <c r="B96" s="34" t="s">
        <v>145</v>
      </c>
      <c r="D96" s="31"/>
      <c r="E96" s="31"/>
      <c r="F96" s="31"/>
    </row>
    <row r="97" spans="1:7" x14ac:dyDescent="0.2">
      <c r="A97" s="38" t="s">
        <v>24</v>
      </c>
      <c r="B97" s="34" t="s">
        <v>216</v>
      </c>
      <c r="C97" s="21" t="s">
        <v>21</v>
      </c>
      <c r="D97" s="22">
        <v>20</v>
      </c>
      <c r="F97" s="22">
        <f>D97*E97</f>
        <v>0</v>
      </c>
    </row>
    <row r="98" spans="1:7" x14ac:dyDescent="0.2">
      <c r="A98" s="38" t="s">
        <v>24</v>
      </c>
      <c r="B98" s="34" t="s">
        <v>215</v>
      </c>
      <c r="C98" s="95" t="s">
        <v>20</v>
      </c>
      <c r="D98" s="35">
        <v>2</v>
      </c>
      <c r="E98" s="36"/>
      <c r="F98" s="22">
        <f>D98*E98</f>
        <v>0</v>
      </c>
    </row>
    <row r="99" spans="1:7" x14ac:dyDescent="0.2">
      <c r="A99" s="38"/>
      <c r="B99" s="34"/>
      <c r="C99" s="95"/>
      <c r="D99" s="35"/>
      <c r="E99" s="36"/>
    </row>
    <row r="100" spans="1:7" ht="28.5" x14ac:dyDescent="0.2">
      <c r="A100" s="183" t="s">
        <v>19</v>
      </c>
      <c r="B100" s="25" t="s">
        <v>309</v>
      </c>
      <c r="C100" s="98"/>
      <c r="D100" s="99"/>
      <c r="E100" s="167"/>
      <c r="F100" s="167"/>
    </row>
    <row r="101" spans="1:7" ht="42.75" x14ac:dyDescent="0.2">
      <c r="A101" s="98"/>
      <c r="B101" s="25" t="s">
        <v>310</v>
      </c>
      <c r="C101" s="98"/>
      <c r="D101" s="99"/>
      <c r="E101" s="167"/>
    </row>
    <row r="102" spans="1:7" ht="28.5" x14ac:dyDescent="0.2">
      <c r="A102" s="168"/>
      <c r="B102" s="105" t="s">
        <v>144</v>
      </c>
      <c r="C102" s="28"/>
      <c r="D102" s="27"/>
    </row>
    <row r="103" spans="1:7" x14ac:dyDescent="0.2">
      <c r="A103" s="168"/>
      <c r="B103" s="105" t="s">
        <v>145</v>
      </c>
      <c r="C103" s="28"/>
      <c r="D103" s="27"/>
    </row>
    <row r="104" spans="1:7" ht="28.5" x14ac:dyDescent="0.2">
      <c r="A104" s="98" t="s">
        <v>83</v>
      </c>
      <c r="B104" s="105" t="s">
        <v>311</v>
      </c>
      <c r="C104" s="28" t="s">
        <v>21</v>
      </c>
      <c r="D104" s="27">
        <v>23</v>
      </c>
      <c r="F104" s="22">
        <f>D104*E104</f>
        <v>0</v>
      </c>
    </row>
    <row r="105" spans="1:7" ht="28.5" x14ac:dyDescent="0.2">
      <c r="A105" s="98" t="s">
        <v>84</v>
      </c>
      <c r="B105" s="105" t="s">
        <v>312</v>
      </c>
      <c r="C105" s="28" t="s">
        <v>21</v>
      </c>
      <c r="D105" s="27">
        <v>19.5</v>
      </c>
      <c r="F105" s="22">
        <f t="shared" ref="F105:F107" si="0">D105*E105</f>
        <v>0</v>
      </c>
    </row>
    <row r="106" spans="1:7" ht="28.5" x14ac:dyDescent="0.2">
      <c r="A106" s="98" t="s">
        <v>127</v>
      </c>
      <c r="B106" s="105" t="s">
        <v>1202</v>
      </c>
      <c r="C106" s="28" t="s">
        <v>21</v>
      </c>
      <c r="D106" s="27">
        <v>7.6</v>
      </c>
      <c r="F106" s="22">
        <f t="shared" si="0"/>
        <v>0</v>
      </c>
    </row>
    <row r="107" spans="1:7" ht="28.5" x14ac:dyDescent="0.2">
      <c r="A107" s="98" t="s">
        <v>128</v>
      </c>
      <c r="B107" s="105" t="s">
        <v>314</v>
      </c>
      <c r="C107" s="28" t="s">
        <v>21</v>
      </c>
      <c r="D107" s="27">
        <v>23</v>
      </c>
      <c r="F107" s="22">
        <f t="shared" si="0"/>
        <v>0</v>
      </c>
    </row>
    <row r="108" spans="1:7" x14ac:dyDescent="0.2">
      <c r="A108" s="38"/>
      <c r="B108" s="34"/>
    </row>
    <row r="109" spans="1:7" ht="214.5" x14ac:dyDescent="0.2">
      <c r="A109" s="57" t="s">
        <v>25</v>
      </c>
      <c r="B109" s="19" t="s">
        <v>1770</v>
      </c>
    </row>
    <row r="110" spans="1:7" ht="16.5" x14ac:dyDescent="0.2">
      <c r="A110" s="47" t="s">
        <v>83</v>
      </c>
      <c r="B110" s="19" t="s">
        <v>1591</v>
      </c>
      <c r="C110" s="21" t="s">
        <v>221</v>
      </c>
      <c r="D110" s="22">
        <v>1.68</v>
      </c>
      <c r="F110" s="22">
        <f>D110*E110</f>
        <v>0</v>
      </c>
      <c r="G110" s="165"/>
    </row>
    <row r="111" spans="1:7" ht="16.5" x14ac:dyDescent="0.2">
      <c r="A111" s="47" t="s">
        <v>84</v>
      </c>
      <c r="B111" s="19" t="s">
        <v>1592</v>
      </c>
      <c r="C111" s="21" t="s">
        <v>221</v>
      </c>
      <c r="D111" s="22">
        <v>0.72</v>
      </c>
      <c r="F111" s="22">
        <f t="shared" ref="F111:F112" si="1">D111*E111</f>
        <v>0</v>
      </c>
      <c r="G111" s="165"/>
    </row>
    <row r="112" spans="1:7" ht="16.5" x14ac:dyDescent="0.2">
      <c r="A112" s="47" t="s">
        <v>127</v>
      </c>
      <c r="B112" s="19" t="s">
        <v>1593</v>
      </c>
      <c r="C112" s="21" t="s">
        <v>221</v>
      </c>
      <c r="D112" s="22">
        <v>0.64</v>
      </c>
      <c r="F112" s="22">
        <f t="shared" si="1"/>
        <v>0</v>
      </c>
      <c r="G112" s="165"/>
    </row>
    <row r="113" spans="1:7" x14ac:dyDescent="0.2">
      <c r="A113" s="47"/>
      <c r="B113" s="34"/>
    </row>
    <row r="114" spans="1:7" ht="204" x14ac:dyDescent="0.2">
      <c r="A114" s="38" t="s">
        <v>26</v>
      </c>
      <c r="B114" s="19" t="s">
        <v>1596</v>
      </c>
      <c r="G114" s="165"/>
    </row>
    <row r="115" spans="1:7" ht="99.75" x14ac:dyDescent="0.2">
      <c r="A115" s="38"/>
      <c r="B115" s="19" t="s">
        <v>217</v>
      </c>
    </row>
    <row r="116" spans="1:7" ht="71.25" x14ac:dyDescent="0.2">
      <c r="A116" s="38"/>
      <c r="B116" s="19" t="s">
        <v>218</v>
      </c>
    </row>
    <row r="117" spans="1:7" ht="28.5" x14ac:dyDescent="0.2">
      <c r="A117" s="38"/>
      <c r="B117" s="19" t="s">
        <v>219</v>
      </c>
    </row>
    <row r="118" spans="1:7" x14ac:dyDescent="0.2">
      <c r="A118" s="38"/>
      <c r="B118" s="19" t="s">
        <v>227</v>
      </c>
    </row>
    <row r="119" spans="1:7" ht="28.5" x14ac:dyDescent="0.2">
      <c r="A119" s="38"/>
      <c r="B119" s="19" t="s">
        <v>1059</v>
      </c>
      <c r="C119" s="21" t="s">
        <v>221</v>
      </c>
      <c r="D119" s="22">
        <v>19</v>
      </c>
      <c r="F119" s="22">
        <f>D119*E119</f>
        <v>0</v>
      </c>
    </row>
    <row r="120" spans="1:7" x14ac:dyDescent="0.2">
      <c r="A120" s="38"/>
      <c r="B120" s="19"/>
    </row>
    <row r="121" spans="1:7" ht="85.5" x14ac:dyDescent="0.2">
      <c r="A121" s="20" t="s">
        <v>27</v>
      </c>
      <c r="B121" s="19" t="s">
        <v>1597</v>
      </c>
    </row>
    <row r="122" spans="1:7" ht="99.75" x14ac:dyDescent="0.2">
      <c r="A122" s="38"/>
      <c r="B122" s="19" t="s">
        <v>222</v>
      </c>
      <c r="G122" s="165"/>
    </row>
    <row r="123" spans="1:7" ht="71.25" x14ac:dyDescent="0.2">
      <c r="A123" s="38"/>
      <c r="B123" s="19" t="s">
        <v>218</v>
      </c>
    </row>
    <row r="124" spans="1:7" ht="28.5" x14ac:dyDescent="0.2">
      <c r="A124" s="38"/>
      <c r="B124" s="19" t="s">
        <v>219</v>
      </c>
    </row>
    <row r="125" spans="1:7" ht="16.5" x14ac:dyDescent="0.2">
      <c r="A125" s="201" t="s">
        <v>1755</v>
      </c>
      <c r="B125" s="19" t="s">
        <v>351</v>
      </c>
    </row>
    <row r="126" spans="1:7" x14ac:dyDescent="0.2">
      <c r="A126" s="20"/>
      <c r="B126" s="39" t="s">
        <v>1092</v>
      </c>
    </row>
    <row r="127" spans="1:7" x14ac:dyDescent="0.2">
      <c r="A127" s="20"/>
      <c r="B127" s="32" t="s">
        <v>336</v>
      </c>
      <c r="C127" s="21" t="s">
        <v>21</v>
      </c>
      <c r="D127" s="22">
        <v>25.2</v>
      </c>
      <c r="F127" s="22">
        <f>D127*E127</f>
        <v>0</v>
      </c>
    </row>
    <row r="128" spans="1:7" ht="16.5" x14ac:dyDescent="0.2">
      <c r="A128" s="201" t="s">
        <v>1756</v>
      </c>
      <c r="B128" s="19" t="s">
        <v>352</v>
      </c>
    </row>
    <row r="129" spans="1:7" x14ac:dyDescent="0.2">
      <c r="A129" s="20"/>
      <c r="B129" s="39" t="s">
        <v>1093</v>
      </c>
    </row>
    <row r="130" spans="1:7" x14ac:dyDescent="0.2">
      <c r="A130" s="20"/>
      <c r="B130" s="32" t="s">
        <v>338</v>
      </c>
      <c r="C130" s="21" t="s">
        <v>21</v>
      </c>
      <c r="D130" s="22">
        <v>26.1</v>
      </c>
      <c r="F130" s="22">
        <f>D130*E130</f>
        <v>0</v>
      </c>
    </row>
    <row r="131" spans="1:7" ht="16.5" x14ac:dyDescent="0.2">
      <c r="A131" s="201" t="s">
        <v>1757</v>
      </c>
      <c r="B131" s="19" t="s">
        <v>353</v>
      </c>
    </row>
    <row r="132" spans="1:7" x14ac:dyDescent="0.2">
      <c r="A132" s="20"/>
      <c r="B132" s="39" t="s">
        <v>339</v>
      </c>
    </row>
    <row r="133" spans="1:7" x14ac:dyDescent="0.2">
      <c r="A133" s="20"/>
      <c r="B133" s="32" t="s">
        <v>340</v>
      </c>
      <c r="C133" s="21" t="s">
        <v>21</v>
      </c>
      <c r="D133" s="22">
        <v>24.2</v>
      </c>
      <c r="F133" s="22">
        <f>D133*E133</f>
        <v>0</v>
      </c>
    </row>
    <row r="134" spans="1:7" x14ac:dyDescent="0.2">
      <c r="A134" s="20"/>
      <c r="B134" s="32"/>
    </row>
    <row r="135" spans="1:7" ht="57" x14ac:dyDescent="0.2">
      <c r="A135" s="38" t="s">
        <v>28</v>
      </c>
      <c r="B135" s="19" t="s">
        <v>168</v>
      </c>
      <c r="D135" s="40"/>
      <c r="E135" s="41"/>
      <c r="F135" s="42"/>
      <c r="G135" s="215"/>
    </row>
    <row r="136" spans="1:7" ht="30.75" x14ac:dyDescent="0.2">
      <c r="A136" s="38"/>
      <c r="B136" s="19" t="s">
        <v>223</v>
      </c>
      <c r="C136" s="21" t="s">
        <v>169</v>
      </c>
      <c r="D136" s="43">
        <v>334</v>
      </c>
      <c r="E136" s="41"/>
      <c r="F136" s="42">
        <f>SUM(E136*D136)</f>
        <v>0</v>
      </c>
    </row>
    <row r="137" spans="1:7" x14ac:dyDescent="0.2">
      <c r="A137" s="38"/>
      <c r="B137" s="19"/>
    </row>
    <row r="138" spans="1:7" ht="57" x14ac:dyDescent="0.2">
      <c r="A138" s="20" t="s">
        <v>29</v>
      </c>
      <c r="B138" s="19" t="s">
        <v>70</v>
      </c>
      <c r="D138" s="40"/>
      <c r="E138" s="41"/>
      <c r="F138" s="42"/>
      <c r="G138" s="165"/>
    </row>
    <row r="139" spans="1:7" ht="28.5" x14ac:dyDescent="0.2">
      <c r="A139" s="38"/>
      <c r="B139" s="34" t="s">
        <v>71</v>
      </c>
      <c r="C139" s="21" t="s">
        <v>72</v>
      </c>
      <c r="D139" s="43">
        <v>2.2000000000000002</v>
      </c>
      <c r="E139" s="41"/>
      <c r="F139" s="42">
        <f>D139*E139</f>
        <v>0</v>
      </c>
    </row>
    <row r="140" spans="1:7" x14ac:dyDescent="0.2">
      <c r="A140" s="38"/>
      <c r="B140" s="34"/>
      <c r="D140" s="43"/>
      <c r="E140" s="41"/>
      <c r="F140" s="42"/>
    </row>
    <row r="141" spans="1:7" ht="71.25" x14ac:dyDescent="0.2">
      <c r="A141" s="57" t="s">
        <v>42</v>
      </c>
      <c r="B141" s="25" t="s">
        <v>344</v>
      </c>
      <c r="C141" s="17" t="s">
        <v>224</v>
      </c>
      <c r="D141" s="126">
        <v>25</v>
      </c>
      <c r="E141" s="41"/>
      <c r="F141" s="22">
        <f>D141*E141</f>
        <v>0</v>
      </c>
    </row>
    <row r="142" spans="1:7" x14ac:dyDescent="0.2">
      <c r="A142" s="69"/>
      <c r="B142" s="70"/>
      <c r="C142" s="96"/>
      <c r="D142" s="71"/>
      <c r="E142" s="71"/>
      <c r="F142" s="71"/>
    </row>
    <row r="143" spans="1:7" x14ac:dyDescent="0.2">
      <c r="A143" s="20"/>
      <c r="B143" s="32"/>
    </row>
    <row r="144" spans="1:7" ht="15" x14ac:dyDescent="0.25">
      <c r="A144" s="45" t="s">
        <v>67</v>
      </c>
      <c r="B144" s="64" t="s">
        <v>12</v>
      </c>
      <c r="C144" s="125"/>
      <c r="F144" s="68">
        <f>SUM(F97:F141)</f>
        <v>0</v>
      </c>
    </row>
    <row r="145" spans="1:7" ht="15" x14ac:dyDescent="0.25">
      <c r="A145" s="45" t="s">
        <v>68</v>
      </c>
      <c r="B145" s="64" t="s">
        <v>43</v>
      </c>
    </row>
    <row r="146" spans="1:7" ht="15" x14ac:dyDescent="0.2">
      <c r="A146" s="20"/>
      <c r="B146" s="187"/>
    </row>
    <row r="147" spans="1:7" ht="71.25" x14ac:dyDescent="0.2">
      <c r="A147" s="20" t="s">
        <v>18</v>
      </c>
      <c r="B147" s="19" t="s">
        <v>1223</v>
      </c>
      <c r="G147" s="215"/>
    </row>
    <row r="148" spans="1:7" ht="128.25" x14ac:dyDescent="0.2">
      <c r="A148" s="20"/>
      <c r="B148" s="34" t="s">
        <v>1224</v>
      </c>
    </row>
    <row r="149" spans="1:7" ht="71.25" x14ac:dyDescent="0.2">
      <c r="A149" s="20"/>
      <c r="B149" s="34" t="s">
        <v>1225</v>
      </c>
    </row>
    <row r="150" spans="1:7" ht="28.5" x14ac:dyDescent="0.2">
      <c r="A150" s="20"/>
      <c r="B150" s="34" t="s">
        <v>1226</v>
      </c>
    </row>
    <row r="151" spans="1:7" ht="42.75" x14ac:dyDescent="0.2">
      <c r="A151" s="20"/>
      <c r="B151" s="188" t="s">
        <v>1227</v>
      </c>
    </row>
    <row r="152" spans="1:7" x14ac:dyDescent="0.2">
      <c r="A152" s="47" t="s">
        <v>24</v>
      </c>
      <c r="B152" s="32" t="s">
        <v>1228</v>
      </c>
      <c r="C152" s="21" t="s">
        <v>20</v>
      </c>
      <c r="D152" s="56">
        <v>30</v>
      </c>
      <c r="F152" s="22">
        <f>D152*E152</f>
        <v>0</v>
      </c>
    </row>
    <row r="153" spans="1:7" x14ac:dyDescent="0.2">
      <c r="A153" s="47" t="s">
        <v>24</v>
      </c>
      <c r="B153" s="32" t="s">
        <v>1229</v>
      </c>
      <c r="C153" s="21" t="s">
        <v>248</v>
      </c>
      <c r="D153" s="56">
        <v>1</v>
      </c>
      <c r="F153" s="22">
        <f>D153*E153</f>
        <v>0</v>
      </c>
    </row>
    <row r="154" spans="1:7" x14ac:dyDescent="0.2">
      <c r="A154" s="69"/>
      <c r="B154" s="171"/>
      <c r="C154" s="96"/>
      <c r="D154" s="421"/>
      <c r="E154" s="71"/>
      <c r="F154" s="71"/>
    </row>
    <row r="155" spans="1:7" ht="30" x14ac:dyDescent="0.25">
      <c r="A155" s="73" t="s">
        <v>68</v>
      </c>
      <c r="B155" s="430" t="s">
        <v>1274</v>
      </c>
      <c r="C155" s="125"/>
      <c r="D155" s="31"/>
      <c r="F155" s="68">
        <f>SUM(F152:F154)</f>
        <v>0</v>
      </c>
    </row>
    <row r="156" spans="1:7" ht="15" x14ac:dyDescent="0.25">
      <c r="A156" s="45" t="s">
        <v>30</v>
      </c>
      <c r="B156" s="64" t="s">
        <v>32</v>
      </c>
    </row>
    <row r="157" spans="1:7" ht="15" x14ac:dyDescent="0.25">
      <c r="A157" s="45"/>
      <c r="B157" s="64"/>
    </row>
    <row r="158" spans="1:7" x14ac:dyDescent="0.2">
      <c r="A158" s="20"/>
      <c r="B158" s="34" t="s">
        <v>13</v>
      </c>
    </row>
    <row r="159" spans="1:7" x14ac:dyDescent="0.2">
      <c r="A159" s="20"/>
      <c r="B159" s="34"/>
    </row>
    <row r="160" spans="1:7" ht="97.15" customHeight="1" x14ac:dyDescent="0.2">
      <c r="A160" s="20"/>
      <c r="B160" s="467" t="s">
        <v>65</v>
      </c>
      <c r="C160" s="467"/>
      <c r="D160" s="467"/>
      <c r="E160" s="467"/>
      <c r="F160" s="467"/>
    </row>
    <row r="161" spans="1:6" ht="59.65" customHeight="1" x14ac:dyDescent="0.2">
      <c r="A161" s="20"/>
      <c r="B161" s="467" t="s">
        <v>14</v>
      </c>
      <c r="C161" s="467"/>
      <c r="D161" s="467"/>
      <c r="E161" s="467"/>
      <c r="F161" s="467"/>
    </row>
    <row r="162" spans="1:6" ht="100.9" customHeight="1" x14ac:dyDescent="0.2">
      <c r="A162" s="20"/>
      <c r="B162" s="467" t="s">
        <v>135</v>
      </c>
      <c r="C162" s="467"/>
      <c r="D162" s="467"/>
      <c r="E162" s="467"/>
      <c r="F162" s="467"/>
    </row>
    <row r="163" spans="1:6" ht="43.15" customHeight="1" x14ac:dyDescent="0.2">
      <c r="A163" s="20"/>
      <c r="B163" s="467" t="s">
        <v>115</v>
      </c>
      <c r="C163" s="467"/>
      <c r="D163" s="467"/>
      <c r="E163" s="467"/>
      <c r="F163" s="467"/>
    </row>
    <row r="164" spans="1:6" x14ac:dyDescent="0.2">
      <c r="A164" s="20"/>
      <c r="B164" s="467" t="s">
        <v>1275</v>
      </c>
      <c r="C164" s="467"/>
      <c r="D164" s="467"/>
      <c r="E164" s="467"/>
      <c r="F164" s="467"/>
    </row>
    <row r="165" spans="1:6" x14ac:dyDescent="0.2">
      <c r="A165" s="47" t="s">
        <v>24</v>
      </c>
      <c r="B165" s="467" t="s">
        <v>49</v>
      </c>
      <c r="C165" s="467"/>
      <c r="D165" s="467"/>
      <c r="E165" s="467"/>
      <c r="F165" s="467"/>
    </row>
    <row r="166" spans="1:6" x14ac:dyDescent="0.2">
      <c r="A166" s="47" t="s">
        <v>24</v>
      </c>
      <c r="B166" s="469" t="s">
        <v>1276</v>
      </c>
      <c r="C166" s="469"/>
      <c r="D166" s="469"/>
      <c r="E166" s="85"/>
      <c r="F166" s="85"/>
    </row>
    <row r="167" spans="1:6" x14ac:dyDescent="0.2">
      <c r="A167" s="47" t="s">
        <v>24</v>
      </c>
      <c r="B167" s="467" t="s">
        <v>50</v>
      </c>
      <c r="C167" s="467"/>
      <c r="D167" s="467"/>
      <c r="E167" s="467"/>
      <c r="F167" s="467"/>
    </row>
    <row r="168" spans="1:6" x14ac:dyDescent="0.2">
      <c r="A168" s="47" t="s">
        <v>24</v>
      </c>
      <c r="B168" s="467" t="s">
        <v>51</v>
      </c>
      <c r="C168" s="467"/>
      <c r="D168" s="467"/>
      <c r="E168" s="467"/>
      <c r="F168" s="467"/>
    </row>
    <row r="169" spans="1:6" x14ac:dyDescent="0.2">
      <c r="A169" s="47" t="s">
        <v>24</v>
      </c>
      <c r="B169" s="467" t="s">
        <v>52</v>
      </c>
      <c r="C169" s="467"/>
      <c r="D169" s="467"/>
      <c r="E169" s="467"/>
      <c r="F169" s="467"/>
    </row>
    <row r="170" spans="1:6" x14ac:dyDescent="0.2">
      <c r="A170" s="47" t="s">
        <v>24</v>
      </c>
      <c r="B170" s="467" t="s">
        <v>53</v>
      </c>
      <c r="C170" s="467"/>
      <c r="D170" s="467"/>
      <c r="E170" s="467"/>
      <c r="F170" s="467"/>
    </row>
    <row r="171" spans="1:6" x14ac:dyDescent="0.2">
      <c r="A171" s="47" t="s">
        <v>24</v>
      </c>
      <c r="B171" s="467" t="s">
        <v>54</v>
      </c>
      <c r="C171" s="467"/>
      <c r="D171" s="467"/>
      <c r="E171" s="467"/>
      <c r="F171" s="467"/>
    </row>
    <row r="172" spans="1:6" x14ac:dyDescent="0.2">
      <c r="A172" s="47" t="s">
        <v>24</v>
      </c>
      <c r="B172" s="467" t="s">
        <v>55</v>
      </c>
      <c r="C172" s="467"/>
      <c r="D172" s="467"/>
      <c r="E172" s="467"/>
      <c r="F172" s="467"/>
    </row>
    <row r="173" spans="1:6" x14ac:dyDescent="0.2">
      <c r="A173" s="47" t="s">
        <v>24</v>
      </c>
      <c r="B173" s="467" t="s">
        <v>56</v>
      </c>
      <c r="C173" s="467"/>
      <c r="D173" s="467"/>
      <c r="E173" s="467"/>
      <c r="F173" s="467"/>
    </row>
    <row r="174" spans="1:6" x14ac:dyDescent="0.2">
      <c r="A174" s="20"/>
      <c r="B174" s="467" t="s">
        <v>57</v>
      </c>
      <c r="C174" s="467"/>
      <c r="D174" s="467"/>
      <c r="E174" s="467"/>
      <c r="F174" s="467"/>
    </row>
    <row r="175" spans="1:6" x14ac:dyDescent="0.2">
      <c r="A175" s="47" t="s">
        <v>24</v>
      </c>
      <c r="B175" s="467" t="s">
        <v>58</v>
      </c>
      <c r="C175" s="467"/>
      <c r="D175" s="467"/>
      <c r="E175" s="467"/>
      <c r="F175" s="467"/>
    </row>
    <row r="176" spans="1:6" x14ac:dyDescent="0.2">
      <c r="A176" s="47" t="s">
        <v>24</v>
      </c>
      <c r="B176" s="467" t="s">
        <v>59</v>
      </c>
      <c r="C176" s="467"/>
      <c r="D176" s="467"/>
      <c r="E176" s="467"/>
      <c r="F176" s="467"/>
    </row>
    <row r="177" spans="1:7" x14ac:dyDescent="0.2">
      <c r="A177" s="47" t="s">
        <v>24</v>
      </c>
      <c r="B177" s="467" t="s">
        <v>60</v>
      </c>
      <c r="C177" s="467"/>
      <c r="D177" s="467"/>
      <c r="E177" s="467"/>
      <c r="F177" s="467"/>
    </row>
    <row r="178" spans="1:7" x14ac:dyDescent="0.2">
      <c r="A178" s="47" t="s">
        <v>24</v>
      </c>
      <c r="B178" s="467" t="s">
        <v>61</v>
      </c>
      <c r="C178" s="467"/>
      <c r="D178" s="467"/>
      <c r="E178" s="467"/>
      <c r="F178" s="467"/>
    </row>
    <row r="179" spans="1:7" x14ac:dyDescent="0.2">
      <c r="A179" s="47" t="s">
        <v>24</v>
      </c>
      <c r="B179" s="467" t="s">
        <v>62</v>
      </c>
      <c r="C179" s="467"/>
      <c r="D179" s="467"/>
      <c r="E179" s="467"/>
      <c r="F179" s="467"/>
    </row>
    <row r="180" spans="1:7" x14ac:dyDescent="0.2">
      <c r="A180" s="47" t="s">
        <v>24</v>
      </c>
      <c r="B180" s="467" t="s">
        <v>63</v>
      </c>
      <c r="C180" s="467"/>
      <c r="D180" s="467"/>
      <c r="E180" s="467"/>
      <c r="F180" s="467"/>
    </row>
    <row r="181" spans="1:7" x14ac:dyDescent="0.2">
      <c r="A181" s="47" t="s">
        <v>24</v>
      </c>
      <c r="B181" s="467" t="s">
        <v>64</v>
      </c>
      <c r="C181" s="467"/>
      <c r="D181" s="467"/>
      <c r="E181" s="467"/>
      <c r="F181" s="467"/>
    </row>
    <row r="182" spans="1:7" x14ac:dyDescent="0.2">
      <c r="A182" s="47"/>
      <c r="B182" s="85"/>
      <c r="C182" s="85"/>
      <c r="D182" s="85"/>
      <c r="E182" s="85"/>
      <c r="F182" s="85"/>
    </row>
    <row r="183" spans="1:7" x14ac:dyDescent="0.2">
      <c r="A183" s="47"/>
      <c r="B183" s="85" t="s">
        <v>33</v>
      </c>
      <c r="C183" s="85"/>
      <c r="D183" s="85"/>
      <c r="E183" s="85"/>
      <c r="F183" s="85"/>
    </row>
    <row r="184" spans="1:7" ht="42.75" x14ac:dyDescent="0.2">
      <c r="A184" s="47"/>
      <c r="B184" s="85" t="s">
        <v>1094</v>
      </c>
      <c r="C184" s="33"/>
      <c r="D184" s="85"/>
      <c r="E184" s="85"/>
      <c r="F184" s="85"/>
    </row>
    <row r="185" spans="1:7" x14ac:dyDescent="0.2">
      <c r="A185" s="47"/>
      <c r="B185" s="85"/>
      <c r="C185" s="33"/>
      <c r="D185" s="85"/>
      <c r="E185" s="85"/>
      <c r="F185" s="85"/>
    </row>
    <row r="186" spans="1:7" ht="184.15" customHeight="1" x14ac:dyDescent="0.2">
      <c r="A186" s="57" t="s">
        <v>18</v>
      </c>
      <c r="B186" s="58" t="s">
        <v>1594</v>
      </c>
      <c r="D186" s="43"/>
    </row>
    <row r="187" spans="1:7" ht="16.5" x14ac:dyDescent="0.2">
      <c r="A187" s="33"/>
      <c r="B187" s="19" t="s">
        <v>246</v>
      </c>
      <c r="C187" s="21" t="s">
        <v>221</v>
      </c>
      <c r="D187" s="43">
        <v>15</v>
      </c>
      <c r="F187" s="22">
        <f>D187*E187</f>
        <v>0</v>
      </c>
    </row>
    <row r="188" spans="1:7" x14ac:dyDescent="0.2">
      <c r="A188" s="33"/>
      <c r="B188" s="19" t="s">
        <v>150</v>
      </c>
      <c r="C188" s="21" t="s">
        <v>21</v>
      </c>
      <c r="D188" s="22">
        <v>50</v>
      </c>
      <c r="F188" s="22">
        <f>D188*E188</f>
        <v>0</v>
      </c>
    </row>
    <row r="189" spans="1:7" x14ac:dyDescent="0.2">
      <c r="A189" s="33"/>
      <c r="B189" s="57"/>
    </row>
    <row r="190" spans="1:7" ht="71.25" x14ac:dyDescent="0.2">
      <c r="A190" s="20" t="s">
        <v>19</v>
      </c>
      <c r="B190" s="32" t="s">
        <v>1595</v>
      </c>
      <c r="C190" s="21" t="s">
        <v>221</v>
      </c>
      <c r="D190" s="43">
        <v>1.7</v>
      </c>
      <c r="F190" s="22">
        <f>D190*E190</f>
        <v>0</v>
      </c>
      <c r="G190" s="165"/>
    </row>
    <row r="191" spans="1:7" x14ac:dyDescent="0.2">
      <c r="A191" s="59"/>
      <c r="B191" s="60"/>
      <c r="D191" s="43"/>
    </row>
    <row r="192" spans="1:7" ht="102" x14ac:dyDescent="0.2">
      <c r="A192" s="57" t="s">
        <v>25</v>
      </c>
      <c r="B192" s="44" t="s">
        <v>252</v>
      </c>
      <c r="C192" s="21" t="s">
        <v>221</v>
      </c>
      <c r="D192" s="43">
        <v>10</v>
      </c>
      <c r="F192" s="22">
        <f>D192*E192</f>
        <v>0</v>
      </c>
    </row>
    <row r="193" spans="1:6" x14ac:dyDescent="0.2">
      <c r="A193" s="57"/>
      <c r="B193" s="44"/>
      <c r="D193" s="43"/>
    </row>
    <row r="194" spans="1:6" ht="143.25" x14ac:dyDescent="0.2">
      <c r="A194" s="20" t="s">
        <v>26</v>
      </c>
      <c r="B194" s="19" t="s">
        <v>1804</v>
      </c>
    </row>
    <row r="195" spans="1:6" x14ac:dyDescent="0.2">
      <c r="A195" s="59"/>
      <c r="B195" s="34" t="s">
        <v>146</v>
      </c>
      <c r="D195" s="21"/>
      <c r="E195" s="172"/>
      <c r="F195" s="173"/>
    </row>
    <row r="196" spans="1:6" x14ac:dyDescent="0.2">
      <c r="A196" s="59"/>
      <c r="B196" s="34" t="s">
        <v>147</v>
      </c>
      <c r="D196" s="21"/>
      <c r="E196" s="172"/>
      <c r="F196" s="173"/>
    </row>
    <row r="197" spans="1:6" ht="71.25" x14ac:dyDescent="0.2">
      <c r="A197" s="59"/>
      <c r="B197" s="52" t="s">
        <v>133</v>
      </c>
      <c r="D197" s="21"/>
      <c r="E197" s="172"/>
      <c r="F197" s="173"/>
    </row>
    <row r="198" spans="1:6" ht="99.75" x14ac:dyDescent="0.2">
      <c r="A198" s="59"/>
      <c r="B198" s="52" t="s">
        <v>139</v>
      </c>
      <c r="D198" s="21"/>
      <c r="E198" s="172"/>
      <c r="F198" s="173"/>
    </row>
    <row r="199" spans="1:6" x14ac:dyDescent="0.2">
      <c r="A199" s="59"/>
      <c r="B199" s="32" t="s">
        <v>148</v>
      </c>
      <c r="D199" s="21"/>
      <c r="E199" s="172"/>
      <c r="F199" s="173"/>
    </row>
    <row r="200" spans="1:6" ht="142.5" x14ac:dyDescent="0.2">
      <c r="A200" s="59"/>
      <c r="B200" s="44" t="s">
        <v>149</v>
      </c>
      <c r="D200" s="21"/>
      <c r="E200" s="172"/>
      <c r="F200" s="173"/>
    </row>
    <row r="201" spans="1:6" x14ac:dyDescent="0.2">
      <c r="A201" s="114"/>
      <c r="B201" s="127" t="s">
        <v>1281</v>
      </c>
      <c r="D201" s="56"/>
    </row>
    <row r="202" spans="1:6" ht="130.5" customHeight="1" x14ac:dyDescent="0.2">
      <c r="A202" s="114"/>
      <c r="B202" s="128" t="s">
        <v>1282</v>
      </c>
      <c r="D202" s="56"/>
    </row>
    <row r="203" spans="1:6" ht="57" x14ac:dyDescent="0.2">
      <c r="A203" s="114"/>
      <c r="B203" s="127" t="s">
        <v>1805</v>
      </c>
      <c r="D203" s="56"/>
    </row>
    <row r="204" spans="1:6" ht="57" x14ac:dyDescent="0.2">
      <c r="A204" s="114"/>
      <c r="B204" s="25" t="s">
        <v>249</v>
      </c>
      <c r="D204" s="56"/>
    </row>
    <row r="205" spans="1:6" ht="42.75" x14ac:dyDescent="0.2">
      <c r="A205" s="375"/>
      <c r="B205" s="127" t="s">
        <v>40</v>
      </c>
      <c r="D205" s="56"/>
    </row>
    <row r="206" spans="1:6" ht="49.5" customHeight="1" x14ac:dyDescent="0.2">
      <c r="A206" s="375"/>
      <c r="B206" s="128" t="s">
        <v>134</v>
      </c>
      <c r="D206" s="56"/>
    </row>
    <row r="207" spans="1:6" ht="42.75" x14ac:dyDescent="0.2">
      <c r="A207" s="59"/>
      <c r="B207" s="128" t="s">
        <v>1771</v>
      </c>
      <c r="D207" s="21"/>
      <c r="E207" s="172"/>
      <c r="F207" s="173"/>
    </row>
    <row r="208" spans="1:6" ht="16.5" x14ac:dyDescent="0.2">
      <c r="A208" s="47" t="s">
        <v>83</v>
      </c>
      <c r="B208" s="19" t="s">
        <v>1591</v>
      </c>
      <c r="C208" s="21" t="s">
        <v>221</v>
      </c>
      <c r="D208" s="22">
        <v>1.68</v>
      </c>
      <c r="F208" s="22">
        <f>D208*E208</f>
        <v>0</v>
      </c>
    </row>
    <row r="209" spans="1:8" ht="16.5" x14ac:dyDescent="0.2">
      <c r="A209" s="47" t="s">
        <v>84</v>
      </c>
      <c r="B209" s="19" t="s">
        <v>1598</v>
      </c>
      <c r="C209" s="21" t="s">
        <v>221</v>
      </c>
      <c r="D209" s="22">
        <v>0.72</v>
      </c>
      <c r="F209" s="22">
        <f t="shared" ref="F209:F210" si="2">D209*E209</f>
        <v>0</v>
      </c>
    </row>
    <row r="210" spans="1:8" ht="16.5" x14ac:dyDescent="0.2">
      <c r="A210" s="47" t="s">
        <v>127</v>
      </c>
      <c r="B210" s="19" t="s">
        <v>1593</v>
      </c>
      <c r="C210" s="21" t="s">
        <v>221</v>
      </c>
      <c r="D210" s="22">
        <v>0.64</v>
      </c>
      <c r="F210" s="22">
        <f t="shared" si="2"/>
        <v>0</v>
      </c>
    </row>
    <row r="211" spans="1:8" x14ac:dyDescent="0.2">
      <c r="A211" s="20"/>
      <c r="B211" s="19"/>
    </row>
    <row r="212" spans="1:8" ht="42.75" x14ac:dyDescent="0.2">
      <c r="A212" s="174" t="s">
        <v>27</v>
      </c>
      <c r="B212" s="128" t="s">
        <v>1773</v>
      </c>
      <c r="D212" s="56"/>
    </row>
    <row r="213" spans="1:8" ht="42.75" x14ac:dyDescent="0.25">
      <c r="A213" s="174"/>
      <c r="B213" s="128" t="s">
        <v>1609</v>
      </c>
      <c r="D213" s="56"/>
      <c r="H213" s="163"/>
    </row>
    <row r="214" spans="1:8" ht="28.5" x14ac:dyDescent="0.2">
      <c r="A214" s="114"/>
      <c r="B214" s="25" t="s">
        <v>1280</v>
      </c>
      <c r="D214" s="56"/>
    </row>
    <row r="215" spans="1:8" x14ac:dyDescent="0.2">
      <c r="A215" s="114"/>
      <c r="B215" s="105" t="s">
        <v>146</v>
      </c>
      <c r="D215" s="56"/>
    </row>
    <row r="216" spans="1:8" x14ac:dyDescent="0.2">
      <c r="A216" s="114"/>
      <c r="B216" s="105" t="s">
        <v>147</v>
      </c>
      <c r="D216" s="56"/>
    </row>
    <row r="217" spans="1:8" ht="62.25" customHeight="1" x14ac:dyDescent="0.2">
      <c r="A217" s="114"/>
      <c r="B217" s="129" t="s">
        <v>133</v>
      </c>
      <c r="D217" s="56"/>
    </row>
    <row r="218" spans="1:8" ht="90.75" customHeight="1" x14ac:dyDescent="0.2">
      <c r="A218" s="114"/>
      <c r="B218" s="129" t="s">
        <v>139</v>
      </c>
      <c r="D218" s="56"/>
    </row>
    <row r="219" spans="1:8" x14ac:dyDescent="0.2">
      <c r="A219" s="114"/>
      <c r="B219" s="127" t="s">
        <v>148</v>
      </c>
      <c r="D219" s="56"/>
    </row>
    <row r="220" spans="1:8" ht="129.75" customHeight="1" x14ac:dyDescent="0.2">
      <c r="A220" s="114"/>
      <c r="B220" s="128" t="s">
        <v>149</v>
      </c>
      <c r="D220" s="56"/>
    </row>
    <row r="221" spans="1:8" ht="28.5" x14ac:dyDescent="0.2">
      <c r="A221" s="114"/>
      <c r="B221" s="127" t="s">
        <v>39</v>
      </c>
      <c r="D221" s="56"/>
    </row>
    <row r="222" spans="1:8" x14ac:dyDescent="0.2">
      <c r="A222" s="114"/>
      <c r="B222" s="127" t="s">
        <v>1281</v>
      </c>
      <c r="D222" s="56"/>
    </row>
    <row r="223" spans="1:8" ht="130.5" customHeight="1" x14ac:dyDescent="0.2">
      <c r="A223" s="114"/>
      <c r="B223" s="128" t="s">
        <v>1282</v>
      </c>
      <c r="D223" s="56"/>
    </row>
    <row r="224" spans="1:8" ht="99.75" x14ac:dyDescent="0.2">
      <c r="A224" s="114"/>
      <c r="B224" s="19" t="s">
        <v>1284</v>
      </c>
      <c r="D224" s="56"/>
    </row>
    <row r="225" spans="1:6" ht="57" x14ac:dyDescent="0.2">
      <c r="A225" s="114"/>
      <c r="B225" s="127" t="s">
        <v>1283</v>
      </c>
      <c r="D225" s="56"/>
    </row>
    <row r="226" spans="1:6" ht="57" x14ac:dyDescent="0.2">
      <c r="A226" s="114"/>
      <c r="B226" s="25" t="s">
        <v>249</v>
      </c>
      <c r="D226" s="56"/>
    </row>
    <row r="227" spans="1:6" ht="42.75" x14ac:dyDescent="0.2">
      <c r="A227" s="375"/>
      <c r="B227" s="127" t="s">
        <v>40</v>
      </c>
      <c r="D227" s="56"/>
    </row>
    <row r="228" spans="1:6" ht="49.5" customHeight="1" x14ac:dyDescent="0.2">
      <c r="A228" s="375"/>
      <c r="B228" s="128" t="s">
        <v>134</v>
      </c>
      <c r="D228" s="56"/>
    </row>
    <row r="229" spans="1:6" ht="75.75" x14ac:dyDescent="0.2">
      <c r="A229" s="376"/>
      <c r="B229" s="44" t="s">
        <v>347</v>
      </c>
      <c r="D229" s="56"/>
    </row>
    <row r="230" spans="1:6" x14ac:dyDescent="0.2">
      <c r="A230" s="38" t="s">
        <v>1755</v>
      </c>
      <c r="B230" s="19" t="s">
        <v>227</v>
      </c>
    </row>
    <row r="231" spans="1:6" ht="28.5" x14ac:dyDescent="0.2">
      <c r="A231" s="38"/>
      <c r="B231" s="19" t="s">
        <v>1059</v>
      </c>
      <c r="C231" s="21" t="s">
        <v>221</v>
      </c>
      <c r="D231" s="22">
        <v>10.5</v>
      </c>
      <c r="F231" s="22">
        <f>D231*E231</f>
        <v>0</v>
      </c>
    </row>
    <row r="232" spans="1:6" x14ac:dyDescent="0.2">
      <c r="A232" s="38"/>
      <c r="B232" s="39" t="s">
        <v>247</v>
      </c>
      <c r="C232" s="21" t="s">
        <v>248</v>
      </c>
      <c r="D232" s="56">
        <v>1</v>
      </c>
      <c r="F232" s="22">
        <f>D232*E232</f>
        <v>0</v>
      </c>
    </row>
    <row r="233" spans="1:6" x14ac:dyDescent="0.2">
      <c r="A233" s="38" t="s">
        <v>1756</v>
      </c>
      <c r="B233" s="19" t="s">
        <v>1096</v>
      </c>
    </row>
    <row r="234" spans="1:6" ht="28.5" x14ac:dyDescent="0.2">
      <c r="A234" s="38"/>
      <c r="B234" s="19" t="s">
        <v>1101</v>
      </c>
      <c r="C234" s="21" t="s">
        <v>221</v>
      </c>
      <c r="D234" s="22">
        <v>5.8</v>
      </c>
      <c r="F234" s="22">
        <f>D234*E234</f>
        <v>0</v>
      </c>
    </row>
    <row r="235" spans="1:6" x14ac:dyDescent="0.2">
      <c r="A235" s="38"/>
      <c r="B235" s="39" t="s">
        <v>247</v>
      </c>
      <c r="C235" s="21" t="s">
        <v>248</v>
      </c>
      <c r="D235" s="56">
        <v>1</v>
      </c>
      <c r="F235" s="22">
        <f>D235*E235</f>
        <v>0</v>
      </c>
    </row>
    <row r="236" spans="1:6" x14ac:dyDescent="0.2">
      <c r="A236" s="38" t="s">
        <v>1757</v>
      </c>
      <c r="B236" s="19" t="s">
        <v>1097</v>
      </c>
    </row>
    <row r="237" spans="1:6" ht="28.5" x14ac:dyDescent="0.2">
      <c r="A237" s="38"/>
      <c r="B237" s="19" t="s">
        <v>1102</v>
      </c>
      <c r="C237" s="21" t="s">
        <v>221</v>
      </c>
      <c r="D237" s="22">
        <f>1.1*5+2*1.5</f>
        <v>8.5</v>
      </c>
      <c r="F237" s="22">
        <f>D237*E237</f>
        <v>0</v>
      </c>
    </row>
    <row r="238" spans="1:6" x14ac:dyDescent="0.2">
      <c r="A238" s="38"/>
      <c r="B238" s="39" t="s">
        <v>247</v>
      </c>
      <c r="C238" s="21" t="s">
        <v>248</v>
      </c>
      <c r="D238" s="56">
        <v>1</v>
      </c>
      <c r="F238" s="22">
        <f>D238*E238</f>
        <v>0</v>
      </c>
    </row>
    <row r="239" spans="1:6" x14ac:dyDescent="0.2">
      <c r="A239" s="38" t="s">
        <v>1758</v>
      </c>
      <c r="B239" s="19" t="s">
        <v>1098</v>
      </c>
    </row>
    <row r="240" spans="1:6" ht="16.5" x14ac:dyDescent="0.2">
      <c r="A240" s="38"/>
      <c r="B240" s="19" t="s">
        <v>1103</v>
      </c>
      <c r="C240" s="21" t="s">
        <v>221</v>
      </c>
      <c r="D240" s="22">
        <f>2*(2*4.5+2*0.9)</f>
        <v>21.6</v>
      </c>
      <c r="F240" s="22">
        <f>D240*E240</f>
        <v>0</v>
      </c>
    </row>
    <row r="241" spans="1:8" x14ac:dyDescent="0.2">
      <c r="A241" s="38" t="s">
        <v>1759</v>
      </c>
      <c r="B241" s="19" t="s">
        <v>1099</v>
      </c>
    </row>
    <row r="242" spans="1:8" ht="16.5" x14ac:dyDescent="0.2">
      <c r="A242" s="38"/>
      <c r="B242" s="19" t="s">
        <v>1104</v>
      </c>
      <c r="C242" s="21" t="s">
        <v>221</v>
      </c>
      <c r="D242" s="22">
        <f>2*1.8</f>
        <v>3.6</v>
      </c>
      <c r="F242" s="22">
        <f>D242*E242</f>
        <v>0</v>
      </c>
    </row>
    <row r="243" spans="1:8" x14ac:dyDescent="0.2">
      <c r="A243" s="376"/>
      <c r="B243" s="39" t="s">
        <v>247</v>
      </c>
      <c r="C243" s="21" t="s">
        <v>248</v>
      </c>
      <c r="D243" s="56">
        <v>1</v>
      </c>
      <c r="F243" s="22">
        <f>D243*E243</f>
        <v>0</v>
      </c>
    </row>
    <row r="244" spans="1:8" x14ac:dyDescent="0.2">
      <c r="A244" s="376"/>
      <c r="B244" s="39"/>
      <c r="D244" s="56"/>
    </row>
    <row r="245" spans="1:8" ht="57" x14ac:dyDescent="0.2">
      <c r="A245" s="174" t="s">
        <v>28</v>
      </c>
      <c r="B245" s="128" t="s">
        <v>1776</v>
      </c>
    </row>
    <row r="246" spans="1:8" ht="42.75" x14ac:dyDescent="0.25">
      <c r="A246" s="174"/>
      <c r="B246" s="128" t="s">
        <v>1609</v>
      </c>
      <c r="D246" s="56"/>
      <c r="H246" s="163"/>
    </row>
    <row r="247" spans="1:8" ht="28.5" x14ac:dyDescent="0.2">
      <c r="A247" s="114"/>
      <c r="B247" s="25" t="s">
        <v>1280</v>
      </c>
    </row>
    <row r="248" spans="1:8" x14ac:dyDescent="0.2">
      <c r="A248" s="114"/>
      <c r="B248" s="105" t="s">
        <v>146</v>
      </c>
    </row>
    <row r="249" spans="1:8" x14ac:dyDescent="0.2">
      <c r="A249" s="114"/>
      <c r="B249" s="105" t="s">
        <v>147</v>
      </c>
    </row>
    <row r="250" spans="1:8" ht="64.5" customHeight="1" x14ac:dyDescent="0.2">
      <c r="A250" s="114"/>
      <c r="B250" s="129" t="s">
        <v>133</v>
      </c>
    </row>
    <row r="251" spans="1:8" ht="90.75" customHeight="1" x14ac:dyDescent="0.2">
      <c r="A251" s="114"/>
      <c r="B251" s="129" t="s">
        <v>139</v>
      </c>
    </row>
    <row r="252" spans="1:8" x14ac:dyDescent="0.2">
      <c r="A252" s="114"/>
      <c r="B252" s="127" t="s">
        <v>148</v>
      </c>
      <c r="D252" s="56"/>
    </row>
    <row r="253" spans="1:8" ht="133.5" customHeight="1" x14ac:dyDescent="0.2">
      <c r="A253" s="114"/>
      <c r="B253" s="128" t="s">
        <v>149</v>
      </c>
      <c r="D253" s="21"/>
      <c r="E253" s="172"/>
      <c r="F253" s="173"/>
    </row>
    <row r="254" spans="1:8" ht="28.5" x14ac:dyDescent="0.2">
      <c r="A254" s="114"/>
      <c r="B254" s="127" t="s">
        <v>39</v>
      </c>
      <c r="D254" s="21"/>
      <c r="E254" s="172"/>
      <c r="F254" s="173"/>
    </row>
    <row r="255" spans="1:8" x14ac:dyDescent="0.2">
      <c r="A255" s="114"/>
      <c r="B255" s="127" t="s">
        <v>1281</v>
      </c>
      <c r="D255" s="21"/>
      <c r="E255" s="172"/>
      <c r="F255" s="173"/>
    </row>
    <row r="256" spans="1:8" ht="132" customHeight="1" x14ac:dyDescent="0.2">
      <c r="A256" s="114"/>
      <c r="B256" s="128" t="s">
        <v>1282</v>
      </c>
      <c r="D256" s="21"/>
      <c r="E256" s="172"/>
      <c r="F256" s="173"/>
    </row>
    <row r="257" spans="1:6" ht="57" x14ac:dyDescent="0.2">
      <c r="A257" s="114"/>
      <c r="B257" s="127" t="s">
        <v>1283</v>
      </c>
      <c r="D257" s="21"/>
      <c r="E257" s="172"/>
      <c r="F257" s="173"/>
    </row>
    <row r="258" spans="1:6" ht="57" x14ac:dyDescent="0.2">
      <c r="A258" s="114"/>
      <c r="B258" s="25" t="s">
        <v>249</v>
      </c>
      <c r="D258" s="21"/>
      <c r="E258" s="172"/>
      <c r="F258" s="173"/>
    </row>
    <row r="259" spans="1:6" ht="45.75" customHeight="1" x14ac:dyDescent="0.2">
      <c r="A259" s="114"/>
      <c r="B259" s="128" t="s">
        <v>134</v>
      </c>
      <c r="D259" s="21"/>
      <c r="E259" s="172"/>
      <c r="F259" s="173"/>
    </row>
    <row r="260" spans="1:6" ht="28.5" x14ac:dyDescent="0.2">
      <c r="A260" s="376"/>
      <c r="B260" s="128" t="s">
        <v>250</v>
      </c>
      <c r="D260" s="21"/>
      <c r="E260" s="172"/>
      <c r="F260" s="173"/>
    </row>
    <row r="261" spans="1:6" ht="57" x14ac:dyDescent="0.2">
      <c r="A261" s="376"/>
      <c r="B261" s="128" t="s">
        <v>116</v>
      </c>
    </row>
    <row r="262" spans="1:6" ht="57" x14ac:dyDescent="0.2">
      <c r="A262" s="376"/>
      <c r="B262" s="128" t="s">
        <v>1106</v>
      </c>
    </row>
    <row r="263" spans="1:6" ht="42.75" x14ac:dyDescent="0.2">
      <c r="A263" s="376"/>
      <c r="B263" s="128" t="s">
        <v>40</v>
      </c>
    </row>
    <row r="264" spans="1:6" ht="57" x14ac:dyDescent="0.2">
      <c r="A264" s="376"/>
      <c r="B264" s="25" t="s">
        <v>348</v>
      </c>
    </row>
    <row r="265" spans="1:6" ht="42.75" x14ac:dyDescent="0.2">
      <c r="A265" s="376"/>
      <c r="B265" s="25" t="s">
        <v>109</v>
      </c>
      <c r="D265" s="56"/>
    </row>
    <row r="266" spans="1:6" ht="142.5" x14ac:dyDescent="0.2">
      <c r="A266" s="376"/>
      <c r="B266" s="25" t="s">
        <v>1775</v>
      </c>
    </row>
    <row r="267" spans="1:6" x14ac:dyDescent="0.2">
      <c r="A267" s="376"/>
      <c r="B267" s="32" t="s">
        <v>164</v>
      </c>
    </row>
    <row r="268" spans="1:6" ht="71.25" x14ac:dyDescent="0.2">
      <c r="A268" s="376"/>
      <c r="B268" s="128" t="s">
        <v>1120</v>
      </c>
    </row>
    <row r="269" spans="1:6" ht="16.5" x14ac:dyDescent="0.2">
      <c r="A269" s="201" t="s">
        <v>1105</v>
      </c>
      <c r="B269" s="19" t="s">
        <v>351</v>
      </c>
    </row>
    <row r="270" spans="1:6" x14ac:dyDescent="0.2">
      <c r="A270" s="20"/>
      <c r="B270" s="39" t="s">
        <v>1092</v>
      </c>
    </row>
    <row r="271" spans="1:6" x14ac:dyDescent="0.2">
      <c r="A271" s="20"/>
      <c r="B271" s="32" t="s">
        <v>336</v>
      </c>
      <c r="C271" s="21" t="s">
        <v>21</v>
      </c>
      <c r="D271" s="22">
        <v>25.2</v>
      </c>
      <c r="F271" s="22">
        <f t="shared" ref="F271:F272" si="3">D271*E271</f>
        <v>0</v>
      </c>
    </row>
    <row r="272" spans="1:6" x14ac:dyDescent="0.2">
      <c r="A272" s="20"/>
      <c r="B272" s="39" t="s">
        <v>247</v>
      </c>
      <c r="C272" s="21" t="s">
        <v>248</v>
      </c>
      <c r="D272" s="56">
        <v>1</v>
      </c>
      <c r="F272" s="22">
        <f t="shared" si="3"/>
        <v>0</v>
      </c>
    </row>
    <row r="273" spans="1:6" ht="16.5" x14ac:dyDescent="0.2">
      <c r="A273" s="201" t="s">
        <v>1285</v>
      </c>
      <c r="B273" s="19" t="s">
        <v>352</v>
      </c>
    </row>
    <row r="274" spans="1:6" x14ac:dyDescent="0.2">
      <c r="A274" s="20"/>
      <c r="B274" s="39" t="s">
        <v>1093</v>
      </c>
    </row>
    <row r="275" spans="1:6" x14ac:dyDescent="0.2">
      <c r="A275" s="20"/>
      <c r="B275" s="32" t="s">
        <v>338</v>
      </c>
      <c r="C275" s="21" t="s">
        <v>21</v>
      </c>
      <c r="D275" s="22">
        <v>26.1</v>
      </c>
      <c r="F275" s="22">
        <f t="shared" ref="F275:F276" si="4">D275*E275</f>
        <v>0</v>
      </c>
    </row>
    <row r="276" spans="1:6" x14ac:dyDescent="0.2">
      <c r="A276" s="20"/>
      <c r="B276" s="39" t="s">
        <v>247</v>
      </c>
      <c r="C276" s="21" t="s">
        <v>248</v>
      </c>
      <c r="D276" s="56">
        <v>1</v>
      </c>
      <c r="F276" s="22">
        <f t="shared" si="4"/>
        <v>0</v>
      </c>
    </row>
    <row r="277" spans="1:6" ht="16.5" x14ac:dyDescent="0.2">
      <c r="A277" s="201" t="s">
        <v>1764</v>
      </c>
      <c r="B277" s="19" t="s">
        <v>353</v>
      </c>
    </row>
    <row r="278" spans="1:6" x14ac:dyDescent="0.2">
      <c r="A278" s="20"/>
      <c r="B278" s="39" t="s">
        <v>339</v>
      </c>
    </row>
    <row r="279" spans="1:6" x14ac:dyDescent="0.2">
      <c r="A279" s="20"/>
      <c r="B279" s="32" t="s">
        <v>340</v>
      </c>
      <c r="C279" s="21" t="s">
        <v>21</v>
      </c>
      <c r="D279" s="22">
        <v>24.2</v>
      </c>
      <c r="F279" s="22">
        <f t="shared" ref="F279:F280" si="5">D279*E279</f>
        <v>0</v>
      </c>
    </row>
    <row r="280" spans="1:6" ht="16.5" x14ac:dyDescent="0.2">
      <c r="A280" s="201"/>
      <c r="B280" s="39" t="s">
        <v>247</v>
      </c>
      <c r="C280" s="21" t="s">
        <v>248</v>
      </c>
      <c r="D280" s="56">
        <v>1</v>
      </c>
      <c r="F280" s="22">
        <f t="shared" si="5"/>
        <v>0</v>
      </c>
    </row>
    <row r="281" spans="1:6" ht="16.5" x14ac:dyDescent="0.2">
      <c r="A281" s="201" t="s">
        <v>1765</v>
      </c>
      <c r="B281" s="19" t="s">
        <v>1125</v>
      </c>
    </row>
    <row r="282" spans="1:6" ht="28.5" x14ac:dyDescent="0.2">
      <c r="A282" s="20"/>
      <c r="B282" s="39" t="s">
        <v>1112</v>
      </c>
    </row>
    <row r="283" spans="1:6" x14ac:dyDescent="0.2">
      <c r="A283" s="20"/>
      <c r="B283" s="32" t="s">
        <v>1113</v>
      </c>
      <c r="C283" s="21" t="s">
        <v>21</v>
      </c>
      <c r="D283" s="22">
        <f>4*0.4</f>
        <v>1.6</v>
      </c>
      <c r="F283" s="22">
        <f t="shared" ref="F283:F284" si="6">D283*E283</f>
        <v>0</v>
      </c>
    </row>
    <row r="284" spans="1:6" ht="16.5" x14ac:dyDescent="0.2">
      <c r="A284" s="201"/>
      <c r="B284" s="39" t="s">
        <v>247</v>
      </c>
      <c r="C284" s="21" t="s">
        <v>248</v>
      </c>
      <c r="D284" s="56">
        <v>1</v>
      </c>
      <c r="F284" s="22">
        <f t="shared" si="6"/>
        <v>0</v>
      </c>
    </row>
    <row r="285" spans="1:6" ht="16.5" x14ac:dyDescent="0.2">
      <c r="A285" s="201" t="s">
        <v>1766</v>
      </c>
      <c r="B285" s="19" t="s">
        <v>1126</v>
      </c>
    </row>
    <row r="286" spans="1:6" x14ac:dyDescent="0.2">
      <c r="A286" s="20"/>
      <c r="B286" s="39" t="s">
        <v>1114</v>
      </c>
    </row>
    <row r="287" spans="1:6" x14ac:dyDescent="0.2">
      <c r="A287" s="20"/>
      <c r="B287" s="32" t="s">
        <v>1115</v>
      </c>
      <c r="C287" s="21" t="s">
        <v>21</v>
      </c>
      <c r="D287" s="22">
        <f>4*0.2</f>
        <v>0.8</v>
      </c>
      <c r="F287" s="22">
        <f t="shared" ref="F287:F288" si="7">D287*E287</f>
        <v>0</v>
      </c>
    </row>
    <row r="288" spans="1:6" ht="16.5" x14ac:dyDescent="0.2">
      <c r="A288" s="201"/>
      <c r="B288" s="39" t="s">
        <v>247</v>
      </c>
      <c r="C288" s="21" t="s">
        <v>248</v>
      </c>
      <c r="D288" s="56">
        <v>1</v>
      </c>
      <c r="F288" s="22">
        <f t="shared" si="7"/>
        <v>0</v>
      </c>
    </row>
    <row r="289" spans="1:6" ht="16.5" x14ac:dyDescent="0.2">
      <c r="A289" s="201" t="s">
        <v>1767</v>
      </c>
      <c r="B289" s="19" t="s">
        <v>1127</v>
      </c>
    </row>
    <row r="290" spans="1:6" ht="28.5" x14ac:dyDescent="0.2">
      <c r="A290" s="20"/>
      <c r="B290" s="39" t="s">
        <v>1116</v>
      </c>
    </row>
    <row r="291" spans="1:6" x14ac:dyDescent="0.2">
      <c r="A291" s="20"/>
      <c r="B291" s="32" t="s">
        <v>1117</v>
      </c>
      <c r="C291" s="21" t="s">
        <v>21</v>
      </c>
      <c r="D291" s="22">
        <v>1.6</v>
      </c>
      <c r="F291" s="22">
        <f t="shared" ref="F291:F292" si="8">D291*E291</f>
        <v>0</v>
      </c>
    </row>
    <row r="292" spans="1:6" ht="16.5" x14ac:dyDescent="0.2">
      <c r="A292" s="201"/>
      <c r="B292" s="39" t="s">
        <v>247</v>
      </c>
      <c r="C292" s="21" t="s">
        <v>248</v>
      </c>
      <c r="D292" s="56">
        <v>1</v>
      </c>
      <c r="F292" s="22">
        <f t="shared" si="8"/>
        <v>0</v>
      </c>
    </row>
    <row r="293" spans="1:6" ht="16.5" x14ac:dyDescent="0.2">
      <c r="A293" s="201" t="s">
        <v>1768</v>
      </c>
      <c r="B293" s="19" t="s">
        <v>1128</v>
      </c>
    </row>
    <row r="294" spans="1:6" ht="28.5" x14ac:dyDescent="0.2">
      <c r="A294" s="20"/>
      <c r="B294" s="39" t="s">
        <v>1118</v>
      </c>
    </row>
    <row r="295" spans="1:6" x14ac:dyDescent="0.2">
      <c r="A295" s="20"/>
      <c r="B295" s="32" t="s">
        <v>1119</v>
      </c>
      <c r="C295" s="21" t="s">
        <v>21</v>
      </c>
      <c r="D295" s="22">
        <f>2*(1.85+1+2*0.8)</f>
        <v>8.9</v>
      </c>
      <c r="F295" s="22">
        <f t="shared" ref="F295:F296" si="9">D295*E295</f>
        <v>0</v>
      </c>
    </row>
    <row r="296" spans="1:6" ht="16.5" x14ac:dyDescent="0.2">
      <c r="A296" s="201"/>
      <c r="B296" s="39" t="s">
        <v>247</v>
      </c>
      <c r="C296" s="21" t="s">
        <v>248</v>
      </c>
      <c r="D296" s="56">
        <v>1</v>
      </c>
      <c r="F296" s="22">
        <f t="shared" si="9"/>
        <v>0</v>
      </c>
    </row>
    <row r="297" spans="1:6" ht="16.5" x14ac:dyDescent="0.2">
      <c r="A297" s="201"/>
      <c r="B297" s="39"/>
      <c r="D297" s="56"/>
    </row>
    <row r="298" spans="1:6" ht="85.5" x14ac:dyDescent="0.2">
      <c r="A298" s="20" t="s">
        <v>29</v>
      </c>
      <c r="B298" s="19" t="s">
        <v>1599</v>
      </c>
    </row>
    <row r="299" spans="1:6" x14ac:dyDescent="0.2">
      <c r="A299" s="184"/>
      <c r="B299" s="19" t="s">
        <v>1289</v>
      </c>
      <c r="C299" s="21" t="s">
        <v>1290</v>
      </c>
      <c r="D299" s="22">
        <v>15.2</v>
      </c>
      <c r="F299" s="22">
        <f t="shared" ref="F299" si="10">D299*E299</f>
        <v>0</v>
      </c>
    </row>
    <row r="300" spans="1:6" ht="16.5" x14ac:dyDescent="0.2">
      <c r="A300" s="124"/>
      <c r="B300" s="32"/>
    </row>
    <row r="301" spans="1:6" ht="28.5" x14ac:dyDescent="0.2">
      <c r="A301" s="184"/>
      <c r="B301" s="130" t="s">
        <v>1601</v>
      </c>
      <c r="C301" s="28"/>
      <c r="D301" s="131"/>
    </row>
    <row r="302" spans="1:6" x14ac:dyDescent="0.2">
      <c r="A302" s="184"/>
      <c r="B302" s="130"/>
      <c r="C302" s="28"/>
      <c r="D302" s="131"/>
    </row>
    <row r="303" spans="1:6" ht="57" x14ac:dyDescent="0.2">
      <c r="A303" s="38" t="s">
        <v>42</v>
      </c>
      <c r="B303" s="32" t="s">
        <v>1600</v>
      </c>
      <c r="C303" s="21" t="s">
        <v>221</v>
      </c>
      <c r="D303" s="43">
        <v>118</v>
      </c>
      <c r="F303" s="22">
        <f t="shared" ref="F303" si="11">D303*E303</f>
        <v>0</v>
      </c>
    </row>
    <row r="304" spans="1:6" x14ac:dyDescent="0.2">
      <c r="A304" s="184"/>
      <c r="B304" s="130"/>
      <c r="C304" s="28"/>
      <c r="D304" s="131"/>
    </row>
    <row r="305" spans="1:7" ht="102" x14ac:dyDescent="0.2">
      <c r="A305" s="57" t="s">
        <v>44</v>
      </c>
      <c r="B305" s="44" t="s">
        <v>355</v>
      </c>
      <c r="C305" s="21" t="s">
        <v>221</v>
      </c>
      <c r="D305" s="43">
        <v>5</v>
      </c>
      <c r="F305" s="22">
        <f t="shared" ref="F305" si="12">D305*E305</f>
        <v>0</v>
      </c>
    </row>
    <row r="306" spans="1:7" x14ac:dyDescent="0.2">
      <c r="A306" s="184"/>
      <c r="B306" s="130"/>
      <c r="C306" s="28"/>
      <c r="D306" s="131"/>
    </row>
    <row r="307" spans="1:7" ht="42.75" x14ac:dyDescent="0.2">
      <c r="A307" s="174" t="s">
        <v>73</v>
      </c>
      <c r="B307" s="128" t="s">
        <v>1772</v>
      </c>
      <c r="C307" s="28"/>
      <c r="D307" s="131"/>
      <c r="G307" s="215"/>
    </row>
    <row r="308" spans="1:7" ht="28.5" x14ac:dyDescent="0.2">
      <c r="A308" s="114"/>
      <c r="B308" s="25" t="s">
        <v>1280</v>
      </c>
      <c r="C308" s="28"/>
      <c r="D308" s="131"/>
    </row>
    <row r="309" spans="1:7" x14ac:dyDescent="0.2">
      <c r="A309" s="114"/>
      <c r="B309" s="105" t="s">
        <v>146</v>
      </c>
      <c r="C309" s="28"/>
      <c r="D309" s="131"/>
    </row>
    <row r="310" spans="1:7" x14ac:dyDescent="0.2">
      <c r="A310" s="114"/>
      <c r="B310" s="105" t="s">
        <v>147</v>
      </c>
      <c r="C310" s="28"/>
      <c r="D310" s="131"/>
    </row>
    <row r="311" spans="1:7" ht="71.25" x14ac:dyDescent="0.2">
      <c r="A311" s="114"/>
      <c r="B311" s="129" t="s">
        <v>133</v>
      </c>
      <c r="C311" s="28"/>
      <c r="D311" s="131"/>
    </row>
    <row r="312" spans="1:7" ht="99.75" x14ac:dyDescent="0.2">
      <c r="A312" s="114"/>
      <c r="B312" s="129" t="s">
        <v>139</v>
      </c>
      <c r="C312" s="28"/>
      <c r="D312" s="131"/>
    </row>
    <row r="313" spans="1:7" x14ac:dyDescent="0.2">
      <c r="A313" s="114"/>
      <c r="B313" s="127" t="s">
        <v>148</v>
      </c>
      <c r="C313" s="28"/>
      <c r="D313" s="131"/>
    </row>
    <row r="314" spans="1:7" ht="142.5" x14ac:dyDescent="0.2">
      <c r="A314" s="114"/>
      <c r="B314" s="128" t="s">
        <v>149</v>
      </c>
      <c r="C314" s="28"/>
      <c r="D314" s="131"/>
    </row>
    <row r="315" spans="1:7" x14ac:dyDescent="0.2">
      <c r="A315" s="114"/>
      <c r="B315" s="127" t="s">
        <v>1281</v>
      </c>
      <c r="C315" s="28"/>
      <c r="D315" s="131"/>
    </row>
    <row r="316" spans="1:7" ht="142.5" x14ac:dyDescent="0.2">
      <c r="A316" s="114"/>
      <c r="B316" s="128" t="s">
        <v>1282</v>
      </c>
      <c r="C316" s="28"/>
      <c r="D316" s="131"/>
    </row>
    <row r="317" spans="1:7" ht="71.25" x14ac:dyDescent="0.2">
      <c r="A317" s="114"/>
      <c r="B317" s="128" t="s">
        <v>1603</v>
      </c>
      <c r="C317" s="28"/>
      <c r="D317" s="131"/>
    </row>
    <row r="318" spans="1:7" ht="57" x14ac:dyDescent="0.2">
      <c r="A318" s="114"/>
      <c r="B318" s="25" t="s">
        <v>249</v>
      </c>
      <c r="C318" s="28"/>
      <c r="D318" s="131"/>
    </row>
    <row r="319" spans="1:7" ht="48" customHeight="1" x14ac:dyDescent="0.2">
      <c r="A319" s="375"/>
      <c r="B319" s="128" t="s">
        <v>134</v>
      </c>
      <c r="C319" s="28"/>
      <c r="D319" s="131"/>
    </row>
    <row r="320" spans="1:7" ht="45" x14ac:dyDescent="0.2">
      <c r="A320" s="376"/>
      <c r="B320" s="44" t="s">
        <v>356</v>
      </c>
      <c r="C320" s="21" t="s">
        <v>221</v>
      </c>
      <c r="D320" s="43">
        <v>118</v>
      </c>
      <c r="F320" s="22">
        <f t="shared" ref="F320" si="13">D320*E320</f>
        <v>0</v>
      </c>
    </row>
    <row r="321" spans="1:7" x14ac:dyDescent="0.2">
      <c r="A321" s="20"/>
      <c r="B321" s="19"/>
      <c r="C321" s="61"/>
      <c r="D321" s="41"/>
      <c r="E321" s="41"/>
      <c r="F321" s="42"/>
    </row>
    <row r="322" spans="1:7" ht="28.5" x14ac:dyDescent="0.2">
      <c r="A322" s="184"/>
      <c r="B322" s="130" t="s">
        <v>1696</v>
      </c>
      <c r="C322" s="28"/>
      <c r="D322" s="131"/>
    </row>
    <row r="323" spans="1:7" x14ac:dyDescent="0.2">
      <c r="A323" s="184"/>
      <c r="B323" s="130"/>
      <c r="C323" s="28"/>
      <c r="D323" s="131"/>
    </row>
    <row r="324" spans="1:7" ht="42.75" x14ac:dyDescent="0.2">
      <c r="A324" s="174" t="s">
        <v>85</v>
      </c>
      <c r="B324" s="128" t="s">
        <v>1610</v>
      </c>
      <c r="C324" s="28"/>
      <c r="D324" s="131"/>
      <c r="G324" s="215"/>
    </row>
    <row r="325" spans="1:7" ht="71.25" x14ac:dyDescent="0.2">
      <c r="A325" s="174"/>
      <c r="B325" s="192" t="s">
        <v>1605</v>
      </c>
      <c r="C325" s="28"/>
      <c r="D325" s="131"/>
      <c r="G325" s="165"/>
    </row>
    <row r="326" spans="1:7" ht="28.5" x14ac:dyDescent="0.2">
      <c r="A326" s="114"/>
      <c r="B326" s="25" t="s">
        <v>1280</v>
      </c>
      <c r="C326" s="28"/>
      <c r="D326" s="131"/>
    </row>
    <row r="327" spans="1:7" x14ac:dyDescent="0.2">
      <c r="A327" s="114"/>
      <c r="B327" s="105" t="s">
        <v>146</v>
      </c>
      <c r="C327" s="28"/>
      <c r="D327" s="131"/>
    </row>
    <row r="328" spans="1:7" x14ac:dyDescent="0.2">
      <c r="A328" s="114"/>
      <c r="B328" s="105" t="s">
        <v>147</v>
      </c>
      <c r="C328" s="28"/>
      <c r="D328" s="131"/>
    </row>
    <row r="329" spans="1:7" ht="71.25" x14ac:dyDescent="0.2">
      <c r="A329" s="114"/>
      <c r="B329" s="129" t="s">
        <v>133</v>
      </c>
      <c r="C329" s="28"/>
      <c r="D329" s="131"/>
    </row>
    <row r="330" spans="1:7" ht="99.75" x14ac:dyDescent="0.2">
      <c r="A330" s="114"/>
      <c r="B330" s="129" t="s">
        <v>139</v>
      </c>
      <c r="C330" s="28"/>
      <c r="D330" s="131"/>
    </row>
    <row r="331" spans="1:7" x14ac:dyDescent="0.2">
      <c r="A331" s="114"/>
      <c r="B331" s="127" t="s">
        <v>148</v>
      </c>
      <c r="C331" s="28"/>
      <c r="D331" s="131"/>
    </row>
    <row r="332" spans="1:7" ht="142.5" x14ac:dyDescent="0.2">
      <c r="A332" s="114"/>
      <c r="B332" s="128" t="s">
        <v>149</v>
      </c>
      <c r="C332" s="28"/>
      <c r="D332" s="131"/>
    </row>
    <row r="333" spans="1:7" x14ac:dyDescent="0.2">
      <c r="A333" s="114"/>
      <c r="B333" s="127" t="s">
        <v>1281</v>
      </c>
      <c r="C333" s="28"/>
      <c r="D333" s="131"/>
    </row>
    <row r="334" spans="1:7" ht="142.5" x14ac:dyDescent="0.2">
      <c r="A334" s="114"/>
      <c r="B334" s="128" t="s">
        <v>1282</v>
      </c>
      <c r="C334" s="28"/>
      <c r="D334" s="131"/>
    </row>
    <row r="335" spans="1:7" ht="57" x14ac:dyDescent="0.2">
      <c r="A335" s="114"/>
      <c r="B335" s="25" t="s">
        <v>249</v>
      </c>
      <c r="C335" s="28"/>
      <c r="D335" s="131"/>
    </row>
    <row r="336" spans="1:7" ht="48" customHeight="1" x14ac:dyDescent="0.2">
      <c r="A336" s="375"/>
      <c r="B336" s="128" t="s">
        <v>134</v>
      </c>
      <c r="C336" s="28"/>
      <c r="D336" s="131"/>
    </row>
    <row r="337" spans="1:6" ht="45" x14ac:dyDescent="0.2">
      <c r="A337" s="376"/>
      <c r="B337" s="44" t="s">
        <v>356</v>
      </c>
      <c r="D337" s="43"/>
      <c r="F337" s="22">
        <f t="shared" ref="F337" si="14">D337*E337</f>
        <v>0</v>
      </c>
    </row>
    <row r="338" spans="1:6" ht="16.5" x14ac:dyDescent="0.2">
      <c r="A338" s="47" t="s">
        <v>83</v>
      </c>
      <c r="B338" s="192" t="s">
        <v>1604</v>
      </c>
      <c r="C338" s="21" t="s">
        <v>221</v>
      </c>
      <c r="D338" s="43">
        <v>15</v>
      </c>
      <c r="E338" s="41"/>
      <c r="F338" s="22">
        <f t="shared" ref="F338:F339" si="15">D338*E338</f>
        <v>0</v>
      </c>
    </row>
    <row r="339" spans="1:6" ht="16.5" x14ac:dyDescent="0.2">
      <c r="A339" s="47" t="s">
        <v>84</v>
      </c>
      <c r="B339" s="192" t="s">
        <v>1606</v>
      </c>
      <c r="C339" s="21" t="s">
        <v>221</v>
      </c>
      <c r="D339" s="43">
        <v>5</v>
      </c>
      <c r="E339" s="41"/>
      <c r="F339" s="22">
        <f t="shared" si="15"/>
        <v>0</v>
      </c>
    </row>
    <row r="340" spans="1:6" ht="15.75" x14ac:dyDescent="0.2">
      <c r="A340" s="47"/>
      <c r="B340" s="158"/>
      <c r="D340" s="55"/>
      <c r="E340" s="41"/>
      <c r="F340" s="42"/>
    </row>
    <row r="341" spans="1:6" x14ac:dyDescent="0.2">
      <c r="A341" s="92"/>
      <c r="B341" s="79"/>
      <c r="C341" s="89"/>
      <c r="D341" s="80"/>
      <c r="E341" s="80"/>
      <c r="F341" s="80"/>
    </row>
    <row r="342" spans="1:6" ht="30" x14ac:dyDescent="0.2">
      <c r="A342" s="73" t="s">
        <v>30</v>
      </c>
      <c r="B342" s="78" t="s">
        <v>35</v>
      </c>
      <c r="C342" s="215"/>
      <c r="F342" s="97">
        <f>SUM(F187:F339)</f>
        <v>0</v>
      </c>
    </row>
    <row r="343" spans="1:6" ht="15" x14ac:dyDescent="0.25">
      <c r="A343" s="73" t="s">
        <v>38</v>
      </c>
      <c r="B343" s="64" t="s">
        <v>31</v>
      </c>
    </row>
    <row r="344" spans="1:6" ht="15" x14ac:dyDescent="0.25">
      <c r="A344" s="73"/>
      <c r="B344" s="64"/>
    </row>
    <row r="345" spans="1:6" ht="15" x14ac:dyDescent="0.25">
      <c r="A345" s="73"/>
      <c r="B345" s="64" t="s">
        <v>13</v>
      </c>
    </row>
    <row r="346" spans="1:6" ht="15" x14ac:dyDescent="0.25">
      <c r="A346" s="73"/>
      <c r="B346" s="64"/>
    </row>
    <row r="347" spans="1:6" ht="30" customHeight="1" x14ac:dyDescent="0.2">
      <c r="A347" s="73"/>
      <c r="B347" s="467" t="s">
        <v>1291</v>
      </c>
      <c r="C347" s="467"/>
      <c r="D347" s="467"/>
      <c r="E347" s="467"/>
      <c r="F347" s="467"/>
    </row>
    <row r="348" spans="1:6" ht="15" x14ac:dyDescent="0.2">
      <c r="A348" s="73"/>
      <c r="B348" s="467" t="s">
        <v>1292</v>
      </c>
      <c r="C348" s="467"/>
      <c r="D348" s="467"/>
      <c r="E348" s="467"/>
      <c r="F348" s="467"/>
    </row>
    <row r="349" spans="1:6" ht="15" x14ac:dyDescent="0.2">
      <c r="A349" s="76" t="s">
        <v>24</v>
      </c>
      <c r="B349" s="467" t="s">
        <v>1293</v>
      </c>
      <c r="C349" s="467"/>
      <c r="D349" s="467"/>
      <c r="E349" s="467"/>
      <c r="F349" s="467"/>
    </row>
    <row r="350" spans="1:6" ht="15" x14ac:dyDescent="0.2">
      <c r="A350" s="76" t="s">
        <v>24</v>
      </c>
      <c r="B350" s="467" t="s">
        <v>1294</v>
      </c>
      <c r="C350" s="467"/>
      <c r="D350" s="467"/>
      <c r="E350" s="467"/>
      <c r="F350" s="467"/>
    </row>
    <row r="351" spans="1:6" ht="15" x14ac:dyDescent="0.2">
      <c r="A351" s="76" t="s">
        <v>24</v>
      </c>
      <c r="B351" s="467" t="s">
        <v>1295</v>
      </c>
      <c r="C351" s="467"/>
      <c r="D351" s="467"/>
      <c r="E351" s="467"/>
      <c r="F351" s="467"/>
    </row>
    <row r="352" spans="1:6" ht="15" x14ac:dyDescent="0.2">
      <c r="A352" s="76" t="s">
        <v>24</v>
      </c>
      <c r="B352" s="467" t="s">
        <v>1296</v>
      </c>
      <c r="C352" s="467"/>
      <c r="D352" s="467"/>
      <c r="E352" s="467"/>
      <c r="F352" s="467"/>
    </row>
    <row r="353" spans="1:7" ht="15" x14ac:dyDescent="0.2">
      <c r="A353" s="76" t="s">
        <v>24</v>
      </c>
      <c r="B353" s="467" t="s">
        <v>1297</v>
      </c>
      <c r="C353" s="467"/>
      <c r="D353" s="467"/>
      <c r="E353" s="467"/>
      <c r="F353" s="467"/>
    </row>
    <row r="354" spans="1:7" ht="15" x14ac:dyDescent="0.2">
      <c r="A354" s="76" t="s">
        <v>24</v>
      </c>
      <c r="B354" s="467" t="s">
        <v>1298</v>
      </c>
      <c r="C354" s="467"/>
      <c r="D354" s="467"/>
      <c r="E354" s="467"/>
      <c r="F354" s="467"/>
    </row>
    <row r="355" spans="1:7" ht="15" x14ac:dyDescent="0.2">
      <c r="A355" s="76" t="s">
        <v>24</v>
      </c>
      <c r="B355" s="467" t="s">
        <v>1299</v>
      </c>
      <c r="C355" s="467"/>
      <c r="D355" s="467"/>
      <c r="E355" s="467"/>
      <c r="F355" s="467"/>
    </row>
    <row r="356" spans="1:7" ht="15" x14ac:dyDescent="0.2">
      <c r="A356" s="76" t="s">
        <v>24</v>
      </c>
      <c r="B356" s="467" t="s">
        <v>1300</v>
      </c>
      <c r="C356" s="467"/>
      <c r="D356" s="467"/>
      <c r="E356" s="467"/>
      <c r="F356" s="467"/>
    </row>
    <row r="357" spans="1:7" ht="15" x14ac:dyDescent="0.2">
      <c r="A357" s="76" t="s">
        <v>24</v>
      </c>
      <c r="B357" s="467" t="s">
        <v>1301</v>
      </c>
      <c r="C357" s="467"/>
      <c r="D357" s="467"/>
      <c r="E357" s="467"/>
      <c r="F357" s="467"/>
    </row>
    <row r="358" spans="1:7" ht="15" x14ac:dyDescent="0.2">
      <c r="A358" s="76" t="s">
        <v>24</v>
      </c>
      <c r="B358" s="467" t="s">
        <v>1302</v>
      </c>
      <c r="C358" s="467"/>
      <c r="D358" s="467"/>
      <c r="E358" s="467"/>
      <c r="F358" s="467"/>
    </row>
    <row r="359" spans="1:7" ht="72" customHeight="1" x14ac:dyDescent="0.2">
      <c r="A359" s="76"/>
      <c r="B359" s="467" t="s">
        <v>1303</v>
      </c>
      <c r="C359" s="467"/>
      <c r="D359" s="467"/>
      <c r="E359" s="467"/>
      <c r="F359" s="467"/>
    </row>
    <row r="360" spans="1:7" ht="44.65" customHeight="1" x14ac:dyDescent="0.2">
      <c r="A360" s="76"/>
      <c r="B360" s="467" t="s">
        <v>1304</v>
      </c>
      <c r="C360" s="467"/>
      <c r="D360" s="467"/>
      <c r="E360" s="467"/>
      <c r="F360" s="467"/>
    </row>
    <row r="361" spans="1:7" ht="43.9" customHeight="1" x14ac:dyDescent="0.2">
      <c r="A361" s="76"/>
      <c r="B361" s="467" t="s">
        <v>1305</v>
      </c>
      <c r="C361" s="467"/>
      <c r="D361" s="467"/>
      <c r="E361" s="467"/>
      <c r="F361" s="467"/>
    </row>
    <row r="362" spans="1:7" ht="44.65" customHeight="1" x14ac:dyDescent="0.2">
      <c r="A362" s="76"/>
      <c r="B362" s="467" t="s">
        <v>1306</v>
      </c>
      <c r="C362" s="467"/>
      <c r="D362" s="467"/>
      <c r="E362" s="467"/>
      <c r="F362" s="467"/>
    </row>
    <row r="363" spans="1:7" ht="30" customHeight="1" x14ac:dyDescent="0.2">
      <c r="A363" s="76"/>
      <c r="B363" s="467" t="s">
        <v>1307</v>
      </c>
      <c r="C363" s="467"/>
      <c r="D363" s="467"/>
      <c r="E363" s="467"/>
      <c r="F363" s="467"/>
    </row>
    <row r="364" spans="1:7" ht="58.9" customHeight="1" x14ac:dyDescent="0.2">
      <c r="A364" s="76"/>
      <c r="B364" s="467" t="s">
        <v>1308</v>
      </c>
      <c r="C364" s="467"/>
      <c r="D364" s="467"/>
      <c r="E364" s="467"/>
      <c r="F364" s="467"/>
    </row>
    <row r="365" spans="1:7" ht="31.9" customHeight="1" x14ac:dyDescent="0.2">
      <c r="A365" s="76"/>
      <c r="B365" s="467" t="s">
        <v>1309</v>
      </c>
      <c r="C365" s="467"/>
      <c r="D365" s="467"/>
      <c r="E365" s="467"/>
      <c r="F365" s="467"/>
    </row>
    <row r="366" spans="1:7" ht="72" customHeight="1" x14ac:dyDescent="0.2">
      <c r="A366" s="76"/>
      <c r="B366" s="467" t="s">
        <v>1310</v>
      </c>
      <c r="C366" s="467"/>
      <c r="D366" s="467"/>
      <c r="E366" s="467"/>
      <c r="F366" s="467"/>
    </row>
    <row r="367" spans="1:7" ht="15" x14ac:dyDescent="0.2">
      <c r="A367" s="76"/>
      <c r="B367" s="66"/>
      <c r="C367" s="33"/>
      <c r="D367" s="36"/>
      <c r="E367" s="36"/>
      <c r="F367" s="36"/>
    </row>
    <row r="368" spans="1:7" ht="171" x14ac:dyDescent="0.2">
      <c r="A368" s="98" t="s">
        <v>18</v>
      </c>
      <c r="B368" s="128" t="s">
        <v>1607</v>
      </c>
      <c r="C368" s="114"/>
      <c r="D368" s="86"/>
      <c r="E368" s="86"/>
      <c r="F368" s="86"/>
      <c r="G368" s="215"/>
    </row>
    <row r="369" spans="1:6" ht="28.5" x14ac:dyDescent="0.2">
      <c r="A369" s="193"/>
      <c r="B369" s="25" t="s">
        <v>1311</v>
      </c>
      <c r="C369" s="114"/>
      <c r="D369" s="176"/>
      <c r="E369" s="176"/>
      <c r="F369" s="176"/>
    </row>
    <row r="370" spans="1:6" ht="57" x14ac:dyDescent="0.2">
      <c r="A370" s="193"/>
      <c r="B370" s="25" t="s">
        <v>1312</v>
      </c>
      <c r="C370" s="114"/>
      <c r="D370" s="176"/>
      <c r="E370" s="176"/>
      <c r="F370" s="176"/>
    </row>
    <row r="371" spans="1:6" ht="42.75" x14ac:dyDescent="0.2">
      <c r="A371" s="193"/>
      <c r="B371" s="128" t="s">
        <v>1313</v>
      </c>
      <c r="C371" s="114"/>
      <c r="D371" s="86"/>
      <c r="E371" s="86"/>
      <c r="F371" s="86"/>
    </row>
    <row r="372" spans="1:6" ht="15" x14ac:dyDescent="0.2">
      <c r="A372" s="193"/>
      <c r="B372" s="128" t="s">
        <v>1314</v>
      </c>
      <c r="C372" s="114"/>
      <c r="D372" s="86"/>
      <c r="E372" s="86"/>
      <c r="F372" s="86"/>
    </row>
    <row r="373" spans="1:6" ht="30.75" x14ac:dyDescent="0.2">
      <c r="A373" s="193"/>
      <c r="B373" s="128" t="s">
        <v>1315</v>
      </c>
      <c r="C373" s="114"/>
      <c r="D373" s="86"/>
      <c r="E373" s="86"/>
      <c r="F373" s="86"/>
    </row>
    <row r="374" spans="1:6" ht="71.25" x14ac:dyDescent="0.2">
      <c r="A374" s="193"/>
      <c r="B374" s="128" t="s">
        <v>1316</v>
      </c>
      <c r="C374" s="114"/>
      <c r="D374" s="86"/>
      <c r="E374" s="86"/>
      <c r="F374" s="86"/>
    </row>
    <row r="375" spans="1:6" ht="16.5" x14ac:dyDescent="0.2">
      <c r="A375" s="194" t="s">
        <v>1317</v>
      </c>
      <c r="B375" s="177" t="s">
        <v>1320</v>
      </c>
      <c r="C375" s="28" t="s">
        <v>224</v>
      </c>
      <c r="D375" s="86">
        <v>50</v>
      </c>
      <c r="E375" s="27"/>
      <c r="F375" s="22">
        <f t="shared" ref="F375:F378" si="16">D375*E375</f>
        <v>0</v>
      </c>
    </row>
    <row r="376" spans="1:6" ht="16.5" x14ac:dyDescent="0.2">
      <c r="A376" s="98" t="s">
        <v>1319</v>
      </c>
      <c r="B376" s="177" t="s">
        <v>1322</v>
      </c>
      <c r="C376" s="28" t="s">
        <v>224</v>
      </c>
      <c r="D376" s="86">
        <v>40.5</v>
      </c>
      <c r="E376" s="27"/>
      <c r="F376" s="22">
        <f t="shared" si="16"/>
        <v>0</v>
      </c>
    </row>
    <row r="377" spans="1:6" ht="16.5" x14ac:dyDescent="0.2">
      <c r="A377" s="98" t="s">
        <v>1321</v>
      </c>
      <c r="B377" s="177" t="s">
        <v>1324</v>
      </c>
      <c r="C377" s="28" t="s">
        <v>224</v>
      </c>
      <c r="D377" s="86">
        <v>118</v>
      </c>
      <c r="F377" s="22">
        <f t="shared" si="16"/>
        <v>0</v>
      </c>
    </row>
    <row r="378" spans="1:6" ht="28.5" x14ac:dyDescent="0.2">
      <c r="A378" s="98" t="s">
        <v>1323</v>
      </c>
      <c r="B378" s="177" t="s">
        <v>1769</v>
      </c>
      <c r="C378" s="28" t="s">
        <v>224</v>
      </c>
      <c r="D378" s="86">
        <v>20</v>
      </c>
      <c r="F378" s="22">
        <f t="shared" si="16"/>
        <v>0</v>
      </c>
    </row>
    <row r="379" spans="1:6" x14ac:dyDescent="0.2">
      <c r="A379" s="20"/>
      <c r="B379" s="32"/>
    </row>
    <row r="380" spans="1:6" x14ac:dyDescent="0.2">
      <c r="A380" s="178"/>
      <c r="B380" s="178"/>
      <c r="C380" s="179"/>
      <c r="D380" s="178"/>
      <c r="E380" s="178"/>
      <c r="F380" s="178"/>
    </row>
    <row r="381" spans="1:6" ht="15" x14ac:dyDescent="0.25">
      <c r="A381" s="73" t="s">
        <v>38</v>
      </c>
      <c r="B381" s="64" t="s">
        <v>1325</v>
      </c>
      <c r="C381" s="125"/>
      <c r="D381" s="31"/>
      <c r="F381" s="68">
        <f>SUM(F375:F380)</f>
        <v>0</v>
      </c>
    </row>
    <row r="382" spans="1:6" ht="15" x14ac:dyDescent="0.25">
      <c r="A382" s="45" t="s">
        <v>90</v>
      </c>
      <c r="B382" s="64" t="s">
        <v>22</v>
      </c>
    </row>
    <row r="383" spans="1:6" ht="15" x14ac:dyDescent="0.25">
      <c r="A383" s="45"/>
      <c r="B383" s="64"/>
    </row>
    <row r="384" spans="1:6" ht="15" x14ac:dyDescent="0.25">
      <c r="A384" s="45"/>
      <c r="B384" s="64" t="s">
        <v>13</v>
      </c>
    </row>
    <row r="385" spans="1:6" ht="15" x14ac:dyDescent="0.25">
      <c r="A385" s="45"/>
      <c r="B385" s="64"/>
    </row>
    <row r="386" spans="1:6" ht="29.65" customHeight="1" x14ac:dyDescent="0.25">
      <c r="A386" s="45"/>
      <c r="B386" s="467" t="s">
        <v>117</v>
      </c>
      <c r="C386" s="467"/>
      <c r="D386" s="467"/>
      <c r="E386" s="467"/>
      <c r="F386" s="467"/>
    </row>
    <row r="387" spans="1:6" ht="15" x14ac:dyDescent="0.25">
      <c r="A387" s="45"/>
      <c r="B387" s="467" t="s">
        <v>93</v>
      </c>
      <c r="C387" s="467"/>
      <c r="D387" s="467"/>
      <c r="E387" s="467"/>
      <c r="F387" s="467"/>
    </row>
    <row r="388" spans="1:6" ht="15" x14ac:dyDescent="0.25">
      <c r="A388" s="75" t="s">
        <v>24</v>
      </c>
      <c r="B388" s="467" t="s">
        <v>94</v>
      </c>
      <c r="C388" s="467"/>
      <c r="D388" s="467"/>
      <c r="E388" s="467"/>
      <c r="F388" s="467"/>
    </row>
    <row r="389" spans="1:6" ht="15" x14ac:dyDescent="0.25">
      <c r="A389" s="75" t="s">
        <v>24</v>
      </c>
      <c r="B389" s="467" t="s">
        <v>95</v>
      </c>
      <c r="C389" s="467"/>
      <c r="D389" s="467"/>
      <c r="E389" s="467"/>
      <c r="F389" s="467"/>
    </row>
    <row r="390" spans="1:6" ht="15" x14ac:dyDescent="0.25">
      <c r="A390" s="75" t="s">
        <v>24</v>
      </c>
      <c r="B390" s="467" t="s">
        <v>96</v>
      </c>
      <c r="C390" s="467"/>
      <c r="D390" s="467"/>
      <c r="E390" s="467"/>
      <c r="F390" s="467"/>
    </row>
    <row r="391" spans="1:6" ht="15" x14ac:dyDescent="0.25">
      <c r="A391" s="75"/>
      <c r="B391" s="467" t="s">
        <v>99</v>
      </c>
      <c r="C391" s="467"/>
      <c r="D391" s="467"/>
      <c r="E391" s="467"/>
      <c r="F391" s="467"/>
    </row>
    <row r="392" spans="1:6" ht="15" x14ac:dyDescent="0.25">
      <c r="A392" s="75" t="s">
        <v>24</v>
      </c>
      <c r="B392" s="467" t="s">
        <v>97</v>
      </c>
      <c r="C392" s="467"/>
      <c r="D392" s="467"/>
      <c r="E392" s="467"/>
      <c r="F392" s="467"/>
    </row>
    <row r="393" spans="1:6" ht="15" x14ac:dyDescent="0.25">
      <c r="A393" s="75" t="s">
        <v>24</v>
      </c>
      <c r="B393" s="467" t="s">
        <v>98</v>
      </c>
      <c r="C393" s="467"/>
      <c r="D393" s="467"/>
      <c r="E393" s="467"/>
      <c r="F393" s="467"/>
    </row>
    <row r="394" spans="1:6" ht="88.15" customHeight="1" x14ac:dyDescent="0.25">
      <c r="A394" s="45"/>
      <c r="B394" s="467" t="s">
        <v>100</v>
      </c>
      <c r="C394" s="467"/>
      <c r="D394" s="467"/>
      <c r="E394" s="467"/>
      <c r="F394" s="467"/>
    </row>
    <row r="395" spans="1:6" ht="101.65" customHeight="1" x14ac:dyDescent="0.25">
      <c r="A395" s="45"/>
      <c r="B395" s="467" t="s">
        <v>101</v>
      </c>
      <c r="C395" s="467"/>
      <c r="D395" s="467"/>
      <c r="E395" s="467"/>
      <c r="F395" s="467"/>
    </row>
    <row r="396" spans="1:6" ht="15" x14ac:dyDescent="0.25">
      <c r="A396" s="45"/>
      <c r="B396" s="467" t="s">
        <v>102</v>
      </c>
      <c r="C396" s="467"/>
      <c r="D396" s="467"/>
      <c r="E396" s="467"/>
      <c r="F396" s="467"/>
    </row>
    <row r="397" spans="1:6" ht="15" x14ac:dyDescent="0.25">
      <c r="A397" s="75" t="s">
        <v>24</v>
      </c>
      <c r="B397" s="467" t="s">
        <v>107</v>
      </c>
      <c r="C397" s="467"/>
      <c r="D397" s="467"/>
      <c r="E397" s="467"/>
      <c r="F397" s="467"/>
    </row>
    <row r="398" spans="1:6" ht="15" x14ac:dyDescent="0.25">
      <c r="A398" s="75" t="s">
        <v>24</v>
      </c>
      <c r="B398" s="467" t="s">
        <v>103</v>
      </c>
      <c r="C398" s="467"/>
      <c r="D398" s="467"/>
      <c r="E398" s="467"/>
      <c r="F398" s="467"/>
    </row>
    <row r="399" spans="1:6" ht="15" x14ac:dyDescent="0.25">
      <c r="A399" s="75" t="s">
        <v>24</v>
      </c>
      <c r="B399" s="467" t="s">
        <v>104</v>
      </c>
      <c r="C399" s="467"/>
      <c r="D399" s="467"/>
      <c r="E399" s="467"/>
      <c r="F399" s="467"/>
    </row>
    <row r="400" spans="1:6" ht="15" x14ac:dyDescent="0.25">
      <c r="A400" s="75" t="s">
        <v>24</v>
      </c>
      <c r="B400" s="467" t="s">
        <v>105</v>
      </c>
      <c r="C400" s="467"/>
      <c r="D400" s="467"/>
      <c r="E400" s="467"/>
      <c r="F400" s="467"/>
    </row>
    <row r="401" spans="1:7" ht="31.15" customHeight="1" x14ac:dyDescent="0.2">
      <c r="A401" s="76" t="s">
        <v>24</v>
      </c>
      <c r="B401" s="467" t="s">
        <v>106</v>
      </c>
      <c r="C401" s="467"/>
      <c r="D401" s="467"/>
      <c r="E401" s="467"/>
      <c r="F401" s="467"/>
    </row>
    <row r="402" spans="1:7" ht="60.6" customHeight="1" x14ac:dyDescent="0.25">
      <c r="A402" s="45"/>
      <c r="B402" s="467" t="s">
        <v>1611</v>
      </c>
      <c r="C402" s="467"/>
      <c r="D402" s="467"/>
      <c r="E402" s="467"/>
      <c r="F402" s="467"/>
    </row>
    <row r="403" spans="1:7" ht="15" x14ac:dyDescent="0.25">
      <c r="B403" s="186"/>
      <c r="C403" s="28"/>
      <c r="D403" s="131"/>
    </row>
    <row r="404" spans="1:7" ht="99" customHeight="1" x14ac:dyDescent="0.2">
      <c r="A404" s="26" t="s">
        <v>18</v>
      </c>
      <c r="B404" s="25" t="s">
        <v>1612</v>
      </c>
      <c r="C404" s="17"/>
      <c r="D404" s="37"/>
      <c r="E404" s="18"/>
      <c r="F404" s="18"/>
      <c r="G404" s="215"/>
    </row>
    <row r="405" spans="1:7" ht="57" x14ac:dyDescent="0.2">
      <c r="A405" s="168"/>
      <c r="B405" s="19" t="s">
        <v>358</v>
      </c>
      <c r="C405" s="17"/>
      <c r="D405" s="37"/>
      <c r="E405" s="18"/>
      <c r="F405" s="18"/>
    </row>
    <row r="406" spans="1:7" ht="28.5" x14ac:dyDescent="0.2">
      <c r="A406" s="168"/>
      <c r="B406" s="25" t="s">
        <v>357</v>
      </c>
      <c r="C406" s="17"/>
      <c r="D406" s="37"/>
      <c r="E406" s="18"/>
      <c r="F406" s="18"/>
    </row>
    <row r="407" spans="1:7" ht="57" x14ac:dyDescent="0.2">
      <c r="A407" s="168"/>
      <c r="B407" s="25" t="s">
        <v>1132</v>
      </c>
      <c r="C407" s="17"/>
      <c r="D407" s="37"/>
      <c r="E407" s="18"/>
      <c r="F407" s="18"/>
    </row>
    <row r="408" spans="1:7" x14ac:dyDescent="0.2">
      <c r="A408" s="168"/>
      <c r="B408" s="105" t="s">
        <v>145</v>
      </c>
      <c r="C408" s="17"/>
      <c r="D408" s="37"/>
      <c r="E408" s="18"/>
      <c r="F408" s="18"/>
    </row>
    <row r="409" spans="1:7" ht="28.5" x14ac:dyDescent="0.2">
      <c r="A409" s="98" t="s">
        <v>83</v>
      </c>
      <c r="B409" s="105" t="s">
        <v>311</v>
      </c>
      <c r="C409" s="28" t="s">
        <v>21</v>
      </c>
      <c r="D409" s="27">
        <v>23</v>
      </c>
      <c r="E409" s="18"/>
      <c r="F409" s="22">
        <f t="shared" ref="F409:F412" si="17">D409*E409</f>
        <v>0</v>
      </c>
    </row>
    <row r="410" spans="1:7" ht="28.5" x14ac:dyDescent="0.2">
      <c r="A410" s="98" t="s">
        <v>84</v>
      </c>
      <c r="B410" s="105" t="s">
        <v>312</v>
      </c>
      <c r="C410" s="28" t="s">
        <v>21</v>
      </c>
      <c r="D410" s="27">
        <v>19.5</v>
      </c>
      <c r="E410" s="18"/>
      <c r="F410" s="22">
        <f t="shared" si="17"/>
        <v>0</v>
      </c>
    </row>
    <row r="411" spans="1:7" ht="28.5" x14ac:dyDescent="0.2">
      <c r="A411" s="98" t="s">
        <v>127</v>
      </c>
      <c r="B411" s="105" t="s">
        <v>1202</v>
      </c>
      <c r="C411" s="28" t="s">
        <v>21</v>
      </c>
      <c r="D411" s="27">
        <v>7.6</v>
      </c>
      <c r="E411" s="18"/>
      <c r="F411" s="22">
        <f t="shared" si="17"/>
        <v>0</v>
      </c>
    </row>
    <row r="412" spans="1:7" ht="28.5" x14ac:dyDescent="0.2">
      <c r="A412" s="98" t="s">
        <v>128</v>
      </c>
      <c r="B412" s="105" t="s">
        <v>314</v>
      </c>
      <c r="C412" s="28" t="s">
        <v>21</v>
      </c>
      <c r="D412" s="27">
        <v>23</v>
      </c>
      <c r="E412" s="18"/>
      <c r="F412" s="22">
        <f t="shared" si="17"/>
        <v>0</v>
      </c>
    </row>
    <row r="413" spans="1:7" x14ac:dyDescent="0.2">
      <c r="A413" s="87"/>
      <c r="B413" s="30"/>
      <c r="C413" s="17"/>
      <c r="D413" s="37"/>
      <c r="E413" s="18"/>
      <c r="F413" s="18"/>
    </row>
    <row r="414" spans="1:7" ht="57" x14ac:dyDescent="0.2">
      <c r="A414" s="423" t="s">
        <v>19</v>
      </c>
      <c r="B414" s="132" t="s">
        <v>361</v>
      </c>
      <c r="C414" s="133"/>
      <c r="D414" s="134"/>
      <c r="E414" s="18"/>
      <c r="F414" s="18"/>
    </row>
    <row r="415" spans="1:7" ht="42.75" x14ac:dyDescent="0.2">
      <c r="A415" s="195"/>
      <c r="B415" s="132" t="s">
        <v>359</v>
      </c>
      <c r="C415" s="133"/>
      <c r="D415" s="134"/>
      <c r="E415" s="18"/>
      <c r="F415" s="18"/>
    </row>
    <row r="416" spans="1:7" x14ac:dyDescent="0.2">
      <c r="A416" s="195"/>
      <c r="B416" s="132" t="s">
        <v>145</v>
      </c>
      <c r="C416" s="135"/>
      <c r="D416" s="134"/>
      <c r="E416" s="18"/>
      <c r="F416" s="18"/>
    </row>
    <row r="417" spans="1:6" x14ac:dyDescent="0.2">
      <c r="A417" s="98" t="s">
        <v>24</v>
      </c>
      <c r="B417" s="25" t="s">
        <v>360</v>
      </c>
      <c r="C417" s="28" t="s">
        <v>21</v>
      </c>
      <c r="D417" s="27">
        <v>13.5</v>
      </c>
      <c r="E417" s="18"/>
      <c r="F417" s="22">
        <f t="shared" ref="F417" si="18">D417*E417</f>
        <v>0</v>
      </c>
    </row>
    <row r="418" spans="1:6" x14ac:dyDescent="0.2">
      <c r="A418" s="72"/>
      <c r="B418" s="70"/>
      <c r="C418" s="96"/>
      <c r="D418" s="71"/>
      <c r="E418" s="71"/>
      <c r="F418" s="71"/>
    </row>
    <row r="419" spans="1:6" x14ac:dyDescent="0.2">
      <c r="A419" s="20"/>
      <c r="B419" s="34"/>
    </row>
    <row r="420" spans="1:6" ht="15" x14ac:dyDescent="0.25">
      <c r="A420" s="45" t="s">
        <v>90</v>
      </c>
      <c r="B420" s="64" t="s">
        <v>75</v>
      </c>
      <c r="C420" s="125"/>
      <c r="F420" s="68">
        <f>SUM(F409:F417)</f>
        <v>0</v>
      </c>
    </row>
    <row r="424" spans="1:6" ht="15" x14ac:dyDescent="0.25">
      <c r="A424" s="81" t="s">
        <v>141</v>
      </c>
      <c r="B424" s="78" t="s">
        <v>152</v>
      </c>
      <c r="F424" s="138"/>
    </row>
    <row r="425" spans="1:6" ht="15" x14ac:dyDescent="0.25">
      <c r="A425" s="45"/>
      <c r="B425" s="78"/>
      <c r="D425" s="21"/>
      <c r="E425" s="31"/>
      <c r="F425" s="139"/>
    </row>
    <row r="426" spans="1:6" ht="15" x14ac:dyDescent="0.25">
      <c r="A426" s="45"/>
      <c r="B426" s="44" t="s">
        <v>13</v>
      </c>
      <c r="D426" s="21"/>
      <c r="E426" s="31"/>
      <c r="F426" s="139"/>
    </row>
    <row r="427" spans="1:6" ht="15" x14ac:dyDescent="0.25">
      <c r="A427" s="45"/>
      <c r="B427" s="78"/>
      <c r="D427" s="21"/>
      <c r="E427" s="31"/>
      <c r="F427" s="139"/>
    </row>
    <row r="428" spans="1:6" ht="58.9" customHeight="1" x14ac:dyDescent="0.25">
      <c r="A428" s="45"/>
      <c r="B428" s="467" t="s">
        <v>253</v>
      </c>
      <c r="C428" s="467"/>
      <c r="D428" s="467"/>
      <c r="E428" s="467"/>
      <c r="F428" s="467"/>
    </row>
    <row r="429" spans="1:6" ht="59.65" customHeight="1" x14ac:dyDescent="0.25">
      <c r="A429" s="45"/>
      <c r="B429" s="467" t="s">
        <v>76</v>
      </c>
      <c r="C429" s="467"/>
      <c r="D429" s="467"/>
      <c r="E429" s="467"/>
      <c r="F429" s="467"/>
    </row>
    <row r="430" spans="1:6" ht="30.6" customHeight="1" x14ac:dyDescent="0.25">
      <c r="A430" s="45"/>
      <c r="B430" s="467" t="s">
        <v>77</v>
      </c>
      <c r="C430" s="467"/>
      <c r="D430" s="467"/>
      <c r="E430" s="467"/>
      <c r="F430" s="467"/>
    </row>
    <row r="431" spans="1:6" ht="48" customHeight="1" x14ac:dyDescent="0.25">
      <c r="A431" s="45"/>
      <c r="B431" s="467" t="s">
        <v>3</v>
      </c>
      <c r="C431" s="467"/>
      <c r="D431" s="467"/>
      <c r="E431" s="467"/>
      <c r="F431" s="467"/>
    </row>
    <row r="432" spans="1:6" ht="31.9" customHeight="1" x14ac:dyDescent="0.25">
      <c r="A432" s="45"/>
      <c r="B432" s="467" t="s">
        <v>153</v>
      </c>
      <c r="C432" s="467"/>
      <c r="D432" s="467"/>
      <c r="E432" s="467"/>
      <c r="F432" s="467"/>
    </row>
    <row r="433" spans="1:6" ht="57" customHeight="1" x14ac:dyDescent="0.25">
      <c r="A433" s="45"/>
      <c r="B433" s="467" t="s">
        <v>78</v>
      </c>
      <c r="C433" s="467"/>
      <c r="D433" s="467"/>
      <c r="E433" s="467"/>
      <c r="F433" s="467"/>
    </row>
    <row r="434" spans="1:6" ht="32.65" customHeight="1" x14ac:dyDescent="0.25">
      <c r="A434" s="45"/>
      <c r="B434" s="467" t="s">
        <v>79</v>
      </c>
      <c r="C434" s="467"/>
      <c r="D434" s="467"/>
      <c r="E434" s="467"/>
      <c r="F434" s="467"/>
    </row>
    <row r="435" spans="1:6" ht="72" customHeight="1" x14ac:dyDescent="0.25">
      <c r="A435" s="45"/>
      <c r="B435" s="467" t="s">
        <v>154</v>
      </c>
      <c r="C435" s="467"/>
      <c r="D435" s="467"/>
      <c r="E435" s="467"/>
      <c r="F435" s="467"/>
    </row>
    <row r="436" spans="1:6" ht="45" customHeight="1" x14ac:dyDescent="0.25">
      <c r="A436" s="45"/>
      <c r="B436" s="467" t="s">
        <v>80</v>
      </c>
      <c r="C436" s="467"/>
      <c r="D436" s="467"/>
      <c r="E436" s="467"/>
      <c r="F436" s="467"/>
    </row>
    <row r="437" spans="1:6" ht="31.15" customHeight="1" x14ac:dyDescent="0.25">
      <c r="A437" s="45"/>
      <c r="B437" s="467" t="s">
        <v>81</v>
      </c>
      <c r="C437" s="467"/>
      <c r="D437" s="467"/>
      <c r="E437" s="467"/>
      <c r="F437" s="467"/>
    </row>
    <row r="438" spans="1:6" ht="30.6" customHeight="1" x14ac:dyDescent="0.25">
      <c r="A438" s="45"/>
      <c r="B438" s="467" t="s">
        <v>155</v>
      </c>
      <c r="C438" s="467"/>
      <c r="D438" s="467"/>
      <c r="E438" s="467"/>
      <c r="F438" s="467"/>
    </row>
    <row r="439" spans="1:6" ht="45" customHeight="1" x14ac:dyDescent="0.25">
      <c r="A439" s="45"/>
      <c r="B439" s="467" t="s">
        <v>122</v>
      </c>
      <c r="C439" s="467"/>
      <c r="D439" s="467"/>
      <c r="E439" s="467"/>
      <c r="F439" s="467"/>
    </row>
    <row r="440" spans="1:6" ht="15" x14ac:dyDescent="0.25">
      <c r="A440" s="45"/>
      <c r="B440" s="467" t="s">
        <v>82</v>
      </c>
      <c r="C440" s="467"/>
      <c r="D440" s="467"/>
      <c r="E440" s="467"/>
      <c r="F440" s="467"/>
    </row>
    <row r="441" spans="1:6" ht="15" x14ac:dyDescent="0.25">
      <c r="A441" s="45"/>
      <c r="B441" s="19"/>
      <c r="C441" s="33"/>
      <c r="D441" s="33"/>
      <c r="E441" s="85"/>
      <c r="F441" s="140"/>
    </row>
    <row r="442" spans="1:6" x14ac:dyDescent="0.2">
      <c r="B442" s="44"/>
      <c r="D442" s="21"/>
      <c r="E442" s="31"/>
      <c r="F442" s="139"/>
    </row>
    <row r="443" spans="1:6" ht="15" x14ac:dyDescent="0.25">
      <c r="A443" s="45" t="s">
        <v>125</v>
      </c>
      <c r="B443" s="78" t="s">
        <v>45</v>
      </c>
      <c r="C443" s="75"/>
      <c r="D443" s="21"/>
      <c r="E443" s="77"/>
      <c r="F443" s="139"/>
    </row>
    <row r="444" spans="1:6" ht="15" x14ac:dyDescent="0.25">
      <c r="A444" s="45"/>
      <c r="B444" s="78"/>
      <c r="C444" s="75"/>
      <c r="D444" s="21"/>
      <c r="E444" s="77"/>
      <c r="F444" s="139"/>
    </row>
    <row r="445" spans="1:6" ht="28.5" x14ac:dyDescent="0.2">
      <c r="A445" s="38" t="s">
        <v>18</v>
      </c>
      <c r="B445" s="19" t="s">
        <v>156</v>
      </c>
      <c r="D445" s="21"/>
      <c r="E445" s="74"/>
      <c r="F445" s="139"/>
    </row>
    <row r="446" spans="1:6" ht="71.25" x14ac:dyDescent="0.2">
      <c r="A446" s="20"/>
      <c r="B446" s="19" t="s">
        <v>157</v>
      </c>
      <c r="C446" s="21" t="s">
        <v>254</v>
      </c>
      <c r="D446" s="40">
        <v>80</v>
      </c>
      <c r="E446" s="40"/>
      <c r="F446" s="139">
        <f>D446*E446</f>
        <v>0</v>
      </c>
    </row>
    <row r="447" spans="1:6" x14ac:dyDescent="0.2">
      <c r="A447" s="20"/>
      <c r="B447" s="19"/>
      <c r="D447" s="40"/>
      <c r="E447" s="40"/>
      <c r="F447" s="139"/>
    </row>
    <row r="448" spans="1:6" ht="42.75" x14ac:dyDescent="0.2">
      <c r="A448" s="38" t="s">
        <v>19</v>
      </c>
      <c r="B448" s="25" t="s">
        <v>1133</v>
      </c>
      <c r="C448" s="98"/>
      <c r="D448" s="99"/>
      <c r="E448" s="100"/>
      <c r="F448" s="141"/>
    </row>
    <row r="449" spans="1:6" ht="71.25" x14ac:dyDescent="0.2">
      <c r="A449" s="183"/>
      <c r="B449" s="25" t="s">
        <v>114</v>
      </c>
      <c r="C449" s="28"/>
      <c r="D449" s="27"/>
      <c r="E449" s="27"/>
      <c r="F449" s="116"/>
    </row>
    <row r="450" spans="1:6" ht="85.5" x14ac:dyDescent="0.2">
      <c r="A450" s="183"/>
      <c r="B450" s="25" t="s">
        <v>267</v>
      </c>
      <c r="C450" s="28"/>
      <c r="D450" s="27"/>
      <c r="E450" s="27"/>
      <c r="F450" s="116"/>
    </row>
    <row r="451" spans="1:6" ht="42.75" x14ac:dyDescent="0.2">
      <c r="A451" s="183"/>
      <c r="B451" s="25" t="s">
        <v>112</v>
      </c>
      <c r="C451" s="28"/>
      <c r="D451" s="27"/>
      <c r="E451" s="27"/>
      <c r="F451" s="116"/>
    </row>
    <row r="452" spans="1:6" ht="57" x14ac:dyDescent="0.2">
      <c r="A452" s="183"/>
      <c r="B452" s="25" t="s">
        <v>269</v>
      </c>
      <c r="C452" s="28"/>
      <c r="D452" s="27"/>
      <c r="E452" s="27"/>
      <c r="F452" s="116"/>
    </row>
    <row r="453" spans="1:6" ht="71.25" x14ac:dyDescent="0.2">
      <c r="A453" s="183"/>
      <c r="B453" s="25" t="s">
        <v>270</v>
      </c>
      <c r="C453" s="28"/>
      <c r="D453" s="27"/>
      <c r="E453" s="27"/>
      <c r="F453" s="116"/>
    </row>
    <row r="454" spans="1:6" ht="28.5" x14ac:dyDescent="0.2">
      <c r="A454" s="183"/>
      <c r="B454" s="25" t="s">
        <v>372</v>
      </c>
      <c r="C454" s="28" t="s">
        <v>272</v>
      </c>
      <c r="D454" s="27">
        <v>8</v>
      </c>
      <c r="E454" s="27"/>
      <c r="F454" s="116">
        <f>D454*E454</f>
        <v>0</v>
      </c>
    </row>
    <row r="455" spans="1:6" x14ac:dyDescent="0.2">
      <c r="A455" s="20"/>
      <c r="B455" s="19"/>
      <c r="D455" s="40"/>
      <c r="E455" s="40"/>
      <c r="F455" s="139"/>
    </row>
    <row r="456" spans="1:6" ht="71.25" x14ac:dyDescent="0.2">
      <c r="A456" s="38" t="s">
        <v>25</v>
      </c>
      <c r="B456" s="25" t="s">
        <v>373</v>
      </c>
      <c r="C456" s="98"/>
      <c r="D456" s="99"/>
      <c r="E456" s="100"/>
      <c r="F456" s="141"/>
    </row>
    <row r="457" spans="1:6" ht="85.5" x14ac:dyDescent="0.2">
      <c r="A457" s="26"/>
      <c r="B457" s="25" t="s">
        <v>1689</v>
      </c>
      <c r="C457" s="98"/>
      <c r="D457" s="99"/>
      <c r="E457" s="100"/>
      <c r="F457" s="141"/>
    </row>
    <row r="458" spans="1:6" ht="99.75" x14ac:dyDescent="0.2">
      <c r="A458" s="183"/>
      <c r="B458" s="25" t="s">
        <v>275</v>
      </c>
      <c r="C458" s="28"/>
      <c r="D458" s="27"/>
      <c r="E458" s="27"/>
      <c r="F458" s="116"/>
    </row>
    <row r="459" spans="1:6" ht="57" x14ac:dyDescent="0.25">
      <c r="A459" s="175"/>
      <c r="B459" s="25" t="s">
        <v>276</v>
      </c>
      <c r="C459" s="102"/>
      <c r="D459" s="28"/>
      <c r="E459" s="103"/>
      <c r="F459" s="108"/>
    </row>
    <row r="460" spans="1:6" ht="57" x14ac:dyDescent="0.25">
      <c r="A460" s="175"/>
      <c r="B460" s="25" t="s">
        <v>277</v>
      </c>
      <c r="C460" s="102"/>
      <c r="D460" s="28"/>
      <c r="E460" s="103"/>
      <c r="F460" s="108"/>
    </row>
    <row r="461" spans="1:6" ht="57" x14ac:dyDescent="0.25">
      <c r="A461" s="175"/>
      <c r="B461" s="25" t="s">
        <v>278</v>
      </c>
      <c r="C461" s="102"/>
      <c r="D461" s="28"/>
      <c r="E461" s="103"/>
      <c r="F461" s="108"/>
    </row>
    <row r="462" spans="1:6" ht="42.75" x14ac:dyDescent="0.2">
      <c r="A462" s="183"/>
      <c r="B462" s="25" t="s">
        <v>279</v>
      </c>
      <c r="C462" s="28"/>
      <c r="D462" s="27"/>
      <c r="E462" s="27"/>
      <c r="F462" s="116"/>
    </row>
    <row r="463" spans="1:6" ht="142.5" x14ac:dyDescent="0.2">
      <c r="A463" s="183"/>
      <c r="B463" s="25" t="s">
        <v>280</v>
      </c>
      <c r="C463" s="28"/>
      <c r="D463" s="27"/>
      <c r="E463" s="27"/>
      <c r="F463" s="116"/>
    </row>
    <row r="464" spans="1:6" ht="42.75" x14ac:dyDescent="0.25">
      <c r="A464" s="175"/>
      <c r="B464" s="25" t="s">
        <v>281</v>
      </c>
      <c r="C464" s="102"/>
      <c r="D464" s="28"/>
      <c r="E464" s="103"/>
      <c r="F464" s="108"/>
    </row>
    <row r="465" spans="1:6" ht="42.75" x14ac:dyDescent="0.2">
      <c r="A465" s="183"/>
      <c r="B465" s="25" t="s">
        <v>374</v>
      </c>
      <c r="C465" s="28" t="s">
        <v>224</v>
      </c>
      <c r="D465" s="27">
        <v>665.5</v>
      </c>
      <c r="E465" s="27"/>
      <c r="F465" s="116">
        <f>D465*E465</f>
        <v>0</v>
      </c>
    </row>
    <row r="466" spans="1:6" x14ac:dyDescent="0.2">
      <c r="A466" s="183"/>
      <c r="B466" s="25"/>
      <c r="C466" s="28"/>
      <c r="D466" s="27"/>
      <c r="E466" s="27"/>
      <c r="F466" s="116"/>
    </row>
    <row r="467" spans="1:6" ht="71.25" x14ac:dyDescent="0.2">
      <c r="A467" s="38" t="s">
        <v>1173</v>
      </c>
      <c r="B467" s="25" t="s">
        <v>1180</v>
      </c>
      <c r="C467" s="28"/>
      <c r="D467" s="27"/>
      <c r="E467" s="27"/>
      <c r="F467" s="27"/>
    </row>
    <row r="468" spans="1:6" ht="28.5" x14ac:dyDescent="0.2">
      <c r="A468" s="98"/>
      <c r="B468" s="19" t="s">
        <v>1179</v>
      </c>
      <c r="C468" s="28"/>
      <c r="D468" s="27"/>
      <c r="E468" s="27"/>
      <c r="F468" s="27"/>
    </row>
    <row r="469" spans="1:6" x14ac:dyDescent="0.2">
      <c r="A469" s="98"/>
      <c r="B469" s="19" t="s">
        <v>251</v>
      </c>
      <c r="C469" s="21" t="s">
        <v>306</v>
      </c>
      <c r="D469" s="22">
        <v>1</v>
      </c>
      <c r="E469" s="27"/>
      <c r="F469" s="116">
        <f>D469*E469</f>
        <v>0</v>
      </c>
    </row>
    <row r="470" spans="1:6" x14ac:dyDescent="0.2">
      <c r="A470" s="20"/>
      <c r="B470" s="19"/>
      <c r="D470" s="40"/>
      <c r="E470" s="74"/>
      <c r="F470" s="139"/>
    </row>
    <row r="471" spans="1:6" ht="114" x14ac:dyDescent="0.2">
      <c r="A471" s="38" t="s">
        <v>26</v>
      </c>
      <c r="B471" s="25" t="s">
        <v>1690</v>
      </c>
      <c r="C471" s="28"/>
      <c r="D471" s="27"/>
      <c r="E471" s="27"/>
      <c r="F471" s="27"/>
    </row>
    <row r="472" spans="1:6" ht="85.5" x14ac:dyDescent="0.2">
      <c r="A472" s="98"/>
      <c r="B472" s="25" t="s">
        <v>120</v>
      </c>
      <c r="C472" s="28"/>
      <c r="D472" s="27"/>
      <c r="E472" s="27"/>
      <c r="F472" s="27"/>
    </row>
    <row r="473" spans="1:6" ht="71.25" x14ac:dyDescent="0.2">
      <c r="A473" s="98"/>
      <c r="B473" s="25" t="s">
        <v>131</v>
      </c>
      <c r="C473" s="28"/>
      <c r="D473" s="27"/>
      <c r="E473" s="27"/>
      <c r="F473" s="27"/>
    </row>
    <row r="474" spans="1:6" ht="28.5" x14ac:dyDescent="0.2">
      <c r="A474" s="98"/>
      <c r="B474" s="19" t="s">
        <v>1177</v>
      </c>
      <c r="C474" s="28"/>
      <c r="D474" s="27"/>
      <c r="E474" s="27"/>
      <c r="F474" s="27"/>
    </row>
    <row r="475" spans="1:6" ht="42.75" x14ac:dyDescent="0.2">
      <c r="A475" s="98"/>
      <c r="B475" s="25" t="s">
        <v>1691</v>
      </c>
      <c r="C475" s="28" t="s">
        <v>224</v>
      </c>
      <c r="D475" s="27">
        <v>27</v>
      </c>
      <c r="E475" s="27"/>
      <c r="F475" s="116">
        <f>D475*E475</f>
        <v>0</v>
      </c>
    </row>
    <row r="476" spans="1:6" x14ac:dyDescent="0.2">
      <c r="A476" s="98"/>
      <c r="B476" s="25" t="s">
        <v>33</v>
      </c>
      <c r="C476" s="28"/>
      <c r="D476" s="27"/>
      <c r="E476" s="27"/>
      <c r="F476" s="27"/>
    </row>
    <row r="477" spans="1:6" ht="42.75" x14ac:dyDescent="0.2">
      <c r="A477" s="98"/>
      <c r="B477" s="25" t="s">
        <v>1693</v>
      </c>
      <c r="C477" s="28"/>
      <c r="D477" s="27"/>
      <c r="E477" s="27"/>
      <c r="F477" s="27"/>
    </row>
    <row r="478" spans="1:6" x14ac:dyDescent="0.2">
      <c r="A478" s="98"/>
      <c r="B478" s="101" t="s">
        <v>1692</v>
      </c>
      <c r="C478" s="28"/>
      <c r="D478" s="27"/>
      <c r="E478" s="27"/>
      <c r="F478" s="27"/>
    </row>
    <row r="479" spans="1:6" x14ac:dyDescent="0.2">
      <c r="A479" s="98"/>
      <c r="B479" s="101"/>
      <c r="C479" s="28"/>
      <c r="D479" s="27"/>
      <c r="E479" s="27"/>
      <c r="F479" s="27"/>
    </row>
    <row r="480" spans="1:6" ht="71.25" x14ac:dyDescent="0.2">
      <c r="A480" s="38" t="s">
        <v>1694</v>
      </c>
      <c r="B480" s="25" t="s">
        <v>1695</v>
      </c>
      <c r="C480" s="28"/>
      <c r="D480" s="27"/>
      <c r="E480" s="27"/>
      <c r="F480" s="27"/>
    </row>
    <row r="481" spans="1:6" ht="28.5" x14ac:dyDescent="0.2">
      <c r="A481" s="98"/>
      <c r="B481" s="19" t="s">
        <v>1179</v>
      </c>
      <c r="C481" s="28"/>
      <c r="D481" s="27"/>
      <c r="E481" s="27"/>
      <c r="F481" s="27"/>
    </row>
    <row r="482" spans="1:6" x14ac:dyDescent="0.2">
      <c r="A482" s="98"/>
      <c r="B482" s="19" t="s">
        <v>251</v>
      </c>
      <c r="C482" s="21" t="s">
        <v>306</v>
      </c>
      <c r="D482" s="22">
        <v>1</v>
      </c>
      <c r="E482" s="27"/>
      <c r="F482" s="116">
        <f>D482*E482</f>
        <v>0</v>
      </c>
    </row>
    <row r="483" spans="1:6" x14ac:dyDescent="0.2">
      <c r="A483" s="20"/>
      <c r="B483" s="34"/>
    </row>
    <row r="484" spans="1:6" ht="99.75" x14ac:dyDescent="0.2">
      <c r="A484" s="38" t="s">
        <v>27</v>
      </c>
      <c r="B484" s="44" t="s">
        <v>158</v>
      </c>
      <c r="D484" s="21"/>
      <c r="E484" s="31"/>
      <c r="F484" s="139"/>
    </row>
    <row r="485" spans="1:6" x14ac:dyDescent="0.2">
      <c r="B485" s="44" t="s">
        <v>159</v>
      </c>
      <c r="D485" s="21"/>
      <c r="E485" s="31"/>
      <c r="F485" s="139"/>
    </row>
    <row r="486" spans="1:6" ht="16.5" x14ac:dyDescent="0.2">
      <c r="B486" s="44" t="s">
        <v>160</v>
      </c>
      <c r="C486" s="21" t="s">
        <v>221</v>
      </c>
      <c r="D486" s="40">
        <v>8.6999999999999993</v>
      </c>
      <c r="E486" s="40"/>
      <c r="F486" s="139">
        <f>D486*E486</f>
        <v>0</v>
      </c>
    </row>
    <row r="487" spans="1:6" x14ac:dyDescent="0.2">
      <c r="B487" s="44"/>
      <c r="D487" s="40"/>
      <c r="E487" s="31"/>
      <c r="F487" s="139"/>
    </row>
    <row r="488" spans="1:6" ht="85.5" x14ac:dyDescent="0.2">
      <c r="A488" s="38" t="s">
        <v>28</v>
      </c>
      <c r="B488" s="44" t="s">
        <v>161</v>
      </c>
      <c r="D488" s="21"/>
      <c r="E488" s="31"/>
      <c r="F488" s="139"/>
    </row>
    <row r="489" spans="1:6" ht="16.5" x14ac:dyDescent="0.2">
      <c r="B489" s="44" t="s">
        <v>160</v>
      </c>
      <c r="C489" s="21" t="s">
        <v>221</v>
      </c>
      <c r="D489" s="40">
        <v>12</v>
      </c>
      <c r="E489" s="40"/>
      <c r="F489" s="139">
        <f>D489*E489</f>
        <v>0</v>
      </c>
    </row>
    <row r="490" spans="1:6" x14ac:dyDescent="0.2">
      <c r="B490" s="170" t="s">
        <v>375</v>
      </c>
      <c r="D490" s="40"/>
      <c r="E490" s="40"/>
      <c r="F490" s="139"/>
    </row>
    <row r="491" spans="1:6" x14ac:dyDescent="0.2">
      <c r="A491" s="207"/>
      <c r="B491" s="44"/>
      <c r="D491" s="40"/>
      <c r="E491" s="74"/>
      <c r="F491" s="139"/>
    </row>
    <row r="492" spans="1:6" x14ac:dyDescent="0.2">
      <c r="A492" s="208"/>
      <c r="B492" s="88"/>
      <c r="C492" s="89"/>
      <c r="D492" s="90"/>
      <c r="E492" s="91"/>
      <c r="F492" s="206"/>
    </row>
    <row r="493" spans="1:6" ht="15" x14ac:dyDescent="0.25">
      <c r="A493" s="45" t="s">
        <v>125</v>
      </c>
      <c r="B493" s="78" t="s">
        <v>46</v>
      </c>
      <c r="C493" s="215"/>
      <c r="D493" s="40"/>
      <c r="E493" s="74"/>
      <c r="F493" s="139">
        <f>SUM(F446:F489)</f>
        <v>0</v>
      </c>
    </row>
    <row r="494" spans="1:6" ht="15" x14ac:dyDescent="0.25">
      <c r="A494" s="45" t="s">
        <v>30</v>
      </c>
      <c r="B494" s="78" t="s">
        <v>47</v>
      </c>
      <c r="D494" s="40"/>
      <c r="E494" s="74"/>
      <c r="F494" s="139"/>
    </row>
    <row r="495" spans="1:6" ht="15" x14ac:dyDescent="0.25">
      <c r="A495" s="45"/>
      <c r="B495" s="78"/>
      <c r="D495" s="40"/>
      <c r="E495" s="74"/>
      <c r="F495" s="139"/>
    </row>
    <row r="496" spans="1:6" x14ac:dyDescent="0.2">
      <c r="A496" s="20"/>
      <c r="B496" s="19" t="s">
        <v>13</v>
      </c>
      <c r="D496" s="40"/>
      <c r="E496" s="74"/>
      <c r="F496" s="139"/>
    </row>
    <row r="497" spans="1:6" ht="15" x14ac:dyDescent="0.25">
      <c r="A497" s="45"/>
      <c r="B497" s="44"/>
      <c r="D497" s="40"/>
      <c r="E497" s="74"/>
      <c r="F497" s="139"/>
    </row>
    <row r="498" spans="1:6" x14ac:dyDescent="0.2">
      <c r="A498" s="20"/>
      <c r="B498" s="467" t="s">
        <v>48</v>
      </c>
      <c r="C498" s="467"/>
      <c r="D498" s="467"/>
      <c r="E498" s="467"/>
      <c r="F498" s="467"/>
    </row>
    <row r="499" spans="1:6" ht="96" customHeight="1" x14ac:dyDescent="0.2">
      <c r="A499" s="20"/>
      <c r="B499" s="467" t="s">
        <v>162</v>
      </c>
      <c r="C499" s="467"/>
      <c r="D499" s="467"/>
      <c r="E499" s="467"/>
      <c r="F499" s="467"/>
    </row>
    <row r="500" spans="1:6" ht="31.15" customHeight="1" x14ac:dyDescent="0.2">
      <c r="A500" s="20"/>
      <c r="B500" s="467" t="s">
        <v>7</v>
      </c>
      <c r="C500" s="467"/>
      <c r="D500" s="467"/>
      <c r="E500" s="467"/>
      <c r="F500" s="467"/>
    </row>
    <row r="501" spans="1:6" ht="31.15" customHeight="1" x14ac:dyDescent="0.2">
      <c r="A501" s="20"/>
      <c r="B501" s="467" t="s">
        <v>4</v>
      </c>
      <c r="C501" s="467"/>
      <c r="D501" s="467"/>
      <c r="E501" s="467"/>
      <c r="F501" s="467"/>
    </row>
    <row r="502" spans="1:6" ht="44.65" customHeight="1" x14ac:dyDescent="0.2">
      <c r="A502" s="20"/>
      <c r="B502" s="467" t="s">
        <v>74</v>
      </c>
      <c r="C502" s="467"/>
      <c r="D502" s="467"/>
      <c r="E502" s="467"/>
      <c r="F502" s="467"/>
    </row>
    <row r="503" spans="1:6" ht="44.65" customHeight="1" x14ac:dyDescent="0.2">
      <c r="A503" s="20"/>
      <c r="B503" s="467" t="s">
        <v>69</v>
      </c>
      <c r="C503" s="467"/>
      <c r="D503" s="467"/>
      <c r="E503" s="467"/>
      <c r="F503" s="467"/>
    </row>
    <row r="504" spans="1:6" ht="29.65" customHeight="1" x14ac:dyDescent="0.2">
      <c r="A504" s="20"/>
      <c r="B504" s="467" t="s">
        <v>8</v>
      </c>
      <c r="C504" s="467"/>
      <c r="D504" s="467"/>
      <c r="E504" s="467"/>
      <c r="F504" s="467"/>
    </row>
    <row r="505" spans="1:6" ht="43.15" customHeight="1" x14ac:dyDescent="0.2">
      <c r="A505" s="20"/>
      <c r="B505" s="467" t="s">
        <v>163</v>
      </c>
      <c r="C505" s="467"/>
      <c r="D505" s="467"/>
      <c r="E505" s="467"/>
      <c r="F505" s="467"/>
    </row>
    <row r="506" spans="1:6" ht="33.6" customHeight="1" x14ac:dyDescent="0.2">
      <c r="A506" s="20"/>
      <c r="B506" s="467" t="s">
        <v>10</v>
      </c>
      <c r="C506" s="467"/>
      <c r="D506" s="467"/>
      <c r="E506" s="467"/>
      <c r="F506" s="467"/>
    </row>
    <row r="507" spans="1:6" ht="43.9" customHeight="1" x14ac:dyDescent="0.2">
      <c r="A507" s="20"/>
      <c r="B507" s="467" t="s">
        <v>5</v>
      </c>
      <c r="C507" s="467"/>
      <c r="D507" s="467"/>
      <c r="E507" s="467"/>
      <c r="F507" s="467"/>
    </row>
    <row r="508" spans="1:6" ht="36.6" customHeight="1" x14ac:dyDescent="0.2">
      <c r="A508" s="20"/>
      <c r="B508" s="467" t="s">
        <v>11</v>
      </c>
      <c r="C508" s="467"/>
      <c r="D508" s="467"/>
      <c r="E508" s="467"/>
      <c r="F508" s="467"/>
    </row>
    <row r="509" spans="1:6" x14ac:dyDescent="0.2">
      <c r="A509" s="20"/>
      <c r="B509" s="19"/>
      <c r="D509" s="40"/>
      <c r="E509" s="74"/>
      <c r="F509" s="139"/>
    </row>
    <row r="510" spans="1:6" x14ac:dyDescent="0.2">
      <c r="A510" s="20"/>
      <c r="B510" s="19" t="s">
        <v>164</v>
      </c>
      <c r="D510" s="40"/>
      <c r="E510" s="74"/>
      <c r="F510" s="139"/>
    </row>
    <row r="511" spans="1:6" ht="42.75" x14ac:dyDescent="0.2">
      <c r="A511" s="20"/>
      <c r="B511" s="19" t="s">
        <v>376</v>
      </c>
      <c r="D511" s="40"/>
      <c r="E511" s="74"/>
      <c r="F511" s="139"/>
    </row>
    <row r="512" spans="1:6" x14ac:dyDescent="0.2">
      <c r="A512" s="20"/>
      <c r="B512" s="19"/>
      <c r="D512" s="40"/>
      <c r="E512" s="74"/>
      <c r="F512" s="139"/>
    </row>
    <row r="513" spans="1:6" ht="85.5" x14ac:dyDescent="0.2">
      <c r="A513" s="20"/>
      <c r="B513" s="19" t="s">
        <v>1134</v>
      </c>
      <c r="D513" s="40"/>
      <c r="E513" s="74"/>
      <c r="F513" s="139"/>
    </row>
    <row r="514" spans="1:6" x14ac:dyDescent="0.2">
      <c r="A514" s="20"/>
      <c r="B514" s="19"/>
      <c r="D514" s="40"/>
      <c r="E514" s="74"/>
      <c r="F514" s="139"/>
    </row>
    <row r="515" spans="1:6" ht="71.25" x14ac:dyDescent="0.2">
      <c r="A515" s="38" t="s">
        <v>18</v>
      </c>
      <c r="B515" s="19" t="s">
        <v>377</v>
      </c>
      <c r="C515" s="23"/>
      <c r="D515" s="23"/>
      <c r="E515" s="74"/>
      <c r="F515" s="139"/>
    </row>
    <row r="516" spans="1:6" x14ac:dyDescent="0.2">
      <c r="A516" s="51" t="s">
        <v>24</v>
      </c>
      <c r="B516" s="52" t="s">
        <v>165</v>
      </c>
      <c r="C516" s="23" t="s">
        <v>20</v>
      </c>
      <c r="D516" s="22">
        <v>3</v>
      </c>
      <c r="E516" s="40"/>
      <c r="F516" s="139">
        <f>D516*E516</f>
        <v>0</v>
      </c>
    </row>
    <row r="517" spans="1:6" x14ac:dyDescent="0.2">
      <c r="A517" s="51" t="s">
        <v>24</v>
      </c>
      <c r="B517" s="52" t="s">
        <v>262</v>
      </c>
      <c r="C517" s="23" t="s">
        <v>21</v>
      </c>
      <c r="D517" s="53">
        <v>30</v>
      </c>
      <c r="E517" s="40"/>
      <c r="F517" s="139">
        <f>D517*E517</f>
        <v>0</v>
      </c>
    </row>
    <row r="518" spans="1:6" x14ac:dyDescent="0.2">
      <c r="A518" s="51"/>
      <c r="B518" s="52"/>
      <c r="C518" s="23"/>
      <c r="D518" s="53"/>
      <c r="E518" s="74"/>
      <c r="F518" s="139"/>
    </row>
    <row r="519" spans="1:6" ht="28.5" x14ac:dyDescent="0.2">
      <c r="A519" s="38" t="s">
        <v>19</v>
      </c>
      <c r="B519" s="52" t="s">
        <v>263</v>
      </c>
      <c r="D519" s="31"/>
      <c r="E519" s="31"/>
      <c r="F519" s="139"/>
    </row>
    <row r="520" spans="1:6" x14ac:dyDescent="0.2">
      <c r="A520" s="51" t="s">
        <v>24</v>
      </c>
      <c r="B520" s="52" t="s">
        <v>378</v>
      </c>
      <c r="C520" s="23" t="s">
        <v>20</v>
      </c>
      <c r="D520" s="22">
        <v>5</v>
      </c>
      <c r="E520" s="40"/>
      <c r="F520" s="139">
        <f>D520*E520</f>
        <v>0</v>
      </c>
    </row>
    <row r="521" spans="1:6" ht="85.5" x14ac:dyDescent="0.2">
      <c r="A521" s="38" t="s">
        <v>25</v>
      </c>
      <c r="B521" s="200" t="s">
        <v>380</v>
      </c>
      <c r="D521" s="137"/>
      <c r="E521" s="40"/>
      <c r="F521" s="139"/>
    </row>
    <row r="522" spans="1:6" ht="42.75" x14ac:dyDescent="0.2">
      <c r="B522" s="46" t="s">
        <v>381</v>
      </c>
      <c r="F522" s="138"/>
    </row>
    <row r="523" spans="1:6" ht="28.5" x14ac:dyDescent="0.2">
      <c r="A523" s="51"/>
      <c r="B523" s="200" t="s">
        <v>379</v>
      </c>
      <c r="C523" s="21" t="s">
        <v>137</v>
      </c>
      <c r="D523" s="22">
        <v>1</v>
      </c>
      <c r="E523" s="40"/>
      <c r="F523" s="139">
        <f>D523*E523</f>
        <v>0</v>
      </c>
    </row>
    <row r="524" spans="1:6" x14ac:dyDescent="0.2">
      <c r="A524" s="51"/>
      <c r="B524" s="52"/>
      <c r="C524" s="23"/>
      <c r="D524" s="55"/>
      <c r="E524" s="40"/>
      <c r="F524" s="139"/>
    </row>
    <row r="525" spans="1:6" ht="85.5" x14ac:dyDescent="0.2">
      <c r="A525" s="38" t="s">
        <v>26</v>
      </c>
      <c r="B525" s="52" t="s">
        <v>424</v>
      </c>
      <c r="C525" s="23"/>
      <c r="D525" s="53"/>
      <c r="E525" s="53"/>
      <c r="F525" s="53"/>
    </row>
    <row r="526" spans="1:6" ht="71.25" x14ac:dyDescent="0.2">
      <c r="A526" s="54"/>
      <c r="B526" s="52" t="s">
        <v>307</v>
      </c>
      <c r="C526" s="23"/>
      <c r="D526" s="53"/>
      <c r="E526" s="53"/>
      <c r="F526" s="53"/>
    </row>
    <row r="527" spans="1:6" x14ac:dyDescent="0.2">
      <c r="A527" s="47" t="s">
        <v>24</v>
      </c>
      <c r="B527" s="34" t="s">
        <v>425</v>
      </c>
      <c r="C527" s="21" t="s">
        <v>21</v>
      </c>
      <c r="D527" s="22">
        <v>22.5</v>
      </c>
      <c r="F527" s="22">
        <f>D527*E527</f>
        <v>0</v>
      </c>
    </row>
    <row r="528" spans="1:6" x14ac:dyDescent="0.2">
      <c r="A528" s="47" t="s">
        <v>24</v>
      </c>
      <c r="B528" s="34" t="s">
        <v>382</v>
      </c>
      <c r="C528" s="21" t="s">
        <v>21</v>
      </c>
      <c r="D528" s="22">
        <v>22.5</v>
      </c>
      <c r="F528" s="22">
        <f>D528*E528</f>
        <v>0</v>
      </c>
    </row>
    <row r="529" spans="1:6" x14ac:dyDescent="0.2">
      <c r="A529" s="47"/>
      <c r="B529" s="34"/>
    </row>
    <row r="530" spans="1:6" ht="71.25" x14ac:dyDescent="0.2">
      <c r="A530" s="38" t="s">
        <v>27</v>
      </c>
      <c r="B530" s="52" t="s">
        <v>426</v>
      </c>
      <c r="C530" s="23"/>
      <c r="D530" s="53"/>
      <c r="E530" s="53"/>
      <c r="F530" s="53"/>
    </row>
    <row r="531" spans="1:6" ht="71.25" x14ac:dyDescent="0.2">
      <c r="A531" s="54"/>
      <c r="B531" s="52" t="s">
        <v>384</v>
      </c>
      <c r="C531" s="23"/>
      <c r="D531" s="53"/>
      <c r="E531" s="53"/>
      <c r="F531" s="53"/>
    </row>
    <row r="532" spans="1:6" x14ac:dyDescent="0.2">
      <c r="A532" s="47" t="s">
        <v>24</v>
      </c>
      <c r="B532" s="34" t="s">
        <v>425</v>
      </c>
      <c r="C532" s="21" t="s">
        <v>21</v>
      </c>
      <c r="D532" s="22">
        <v>5.75</v>
      </c>
      <c r="F532" s="22">
        <f>D532*E532</f>
        <v>0</v>
      </c>
    </row>
    <row r="533" spans="1:6" x14ac:dyDescent="0.2">
      <c r="A533" s="47" t="s">
        <v>24</v>
      </c>
      <c r="B533" s="34" t="s">
        <v>385</v>
      </c>
      <c r="C533" s="21" t="s">
        <v>21</v>
      </c>
      <c r="D533" s="22">
        <v>5.75</v>
      </c>
      <c r="F533" s="22">
        <f>D533*E533</f>
        <v>0</v>
      </c>
    </row>
    <row r="534" spans="1:6" x14ac:dyDescent="0.2">
      <c r="A534" s="47"/>
      <c r="B534" s="34" t="s">
        <v>386</v>
      </c>
    </row>
    <row r="535" spans="1:6" x14ac:dyDescent="0.2">
      <c r="A535" s="47"/>
      <c r="B535" s="34"/>
    </row>
    <row r="536" spans="1:6" ht="71.25" x14ac:dyDescent="0.2">
      <c r="A536" s="38" t="s">
        <v>28</v>
      </c>
      <c r="B536" s="147" t="s">
        <v>1613</v>
      </c>
      <c r="C536" s="23"/>
      <c r="D536" s="53"/>
      <c r="E536" s="53"/>
      <c r="F536" s="148"/>
    </row>
    <row r="537" spans="1:6" ht="57" x14ac:dyDescent="0.2">
      <c r="A537" s="209"/>
      <c r="B537" s="147" t="s">
        <v>387</v>
      </c>
      <c r="C537" s="23"/>
      <c r="D537" s="53"/>
      <c r="E537" s="53"/>
      <c r="F537" s="148"/>
    </row>
    <row r="538" spans="1:6" ht="16.5" x14ac:dyDescent="0.2">
      <c r="A538" s="210" t="s">
        <v>24</v>
      </c>
      <c r="B538" s="34" t="s">
        <v>427</v>
      </c>
      <c r="C538" s="21" t="s">
        <v>21</v>
      </c>
      <c r="D538" s="22">
        <v>22.5</v>
      </c>
      <c r="F538" s="138">
        <f>D538*E538</f>
        <v>0</v>
      </c>
    </row>
    <row r="539" spans="1:6" ht="16.5" x14ac:dyDescent="0.2">
      <c r="A539" s="210" t="s">
        <v>24</v>
      </c>
      <c r="B539" s="34" t="s">
        <v>421</v>
      </c>
      <c r="C539" s="21" t="s">
        <v>21</v>
      </c>
      <c r="D539" s="22">
        <v>22.5</v>
      </c>
      <c r="F539" s="138">
        <f>D539*E539</f>
        <v>0</v>
      </c>
    </row>
    <row r="540" spans="1:6" x14ac:dyDescent="0.2">
      <c r="A540" s="47"/>
      <c r="B540" s="34" t="s">
        <v>388</v>
      </c>
    </row>
    <row r="541" spans="1:6" x14ac:dyDescent="0.2">
      <c r="A541" s="47"/>
      <c r="B541" s="34"/>
    </row>
    <row r="542" spans="1:6" ht="71.25" x14ac:dyDescent="0.2">
      <c r="A542" s="38" t="s">
        <v>29</v>
      </c>
      <c r="B542" s="52" t="s">
        <v>428</v>
      </c>
      <c r="C542" s="23"/>
      <c r="D542" s="53"/>
    </row>
    <row r="543" spans="1:6" ht="71.25" x14ac:dyDescent="0.2">
      <c r="A543" s="54"/>
      <c r="B543" s="52" t="s">
        <v>389</v>
      </c>
      <c r="C543" s="23"/>
      <c r="D543" s="53"/>
    </row>
    <row r="544" spans="1:6" x14ac:dyDescent="0.2">
      <c r="A544" s="47" t="s">
        <v>24</v>
      </c>
      <c r="B544" s="34" t="s">
        <v>425</v>
      </c>
      <c r="C544" s="21" t="s">
        <v>21</v>
      </c>
      <c r="D544" s="22">
        <v>13.5</v>
      </c>
      <c r="F544" s="139">
        <f>D544*E544</f>
        <v>0</v>
      </c>
    </row>
    <row r="545" spans="1:6" x14ac:dyDescent="0.2">
      <c r="A545" s="47" t="s">
        <v>24</v>
      </c>
      <c r="B545" s="34" t="s">
        <v>385</v>
      </c>
      <c r="C545" s="21" t="s">
        <v>21</v>
      </c>
      <c r="D545" s="22">
        <v>13.5</v>
      </c>
      <c r="F545" s="139">
        <f>D545*E545</f>
        <v>0</v>
      </c>
    </row>
    <row r="546" spans="1:6" x14ac:dyDescent="0.2">
      <c r="A546" s="47"/>
      <c r="B546" s="34" t="s">
        <v>390</v>
      </c>
    </row>
    <row r="547" spans="1:6" x14ac:dyDescent="0.2">
      <c r="A547" s="47"/>
      <c r="B547" s="34"/>
    </row>
    <row r="548" spans="1:6" ht="42.75" x14ac:dyDescent="0.2">
      <c r="A548" s="38" t="s">
        <v>42</v>
      </c>
      <c r="B548" s="52" t="s">
        <v>391</v>
      </c>
      <c r="C548" s="21" t="s">
        <v>21</v>
      </c>
      <c r="D548" s="53">
        <v>13.5</v>
      </c>
      <c r="E548" s="40"/>
      <c r="F548" s="138">
        <f>D548*E548</f>
        <v>0</v>
      </c>
    </row>
    <row r="549" spans="1:6" x14ac:dyDescent="0.2">
      <c r="A549" s="47"/>
      <c r="B549" s="34"/>
    </row>
    <row r="550" spans="1:6" ht="57" x14ac:dyDescent="0.2">
      <c r="A550" s="51" t="s">
        <v>44</v>
      </c>
      <c r="B550" s="52" t="s">
        <v>383</v>
      </c>
      <c r="C550" s="23"/>
      <c r="D550" s="53"/>
      <c r="E550" s="82"/>
      <c r="F550" s="142"/>
    </row>
    <row r="551" spans="1:6" x14ac:dyDescent="0.2">
      <c r="A551" s="51"/>
      <c r="B551" s="52" t="s">
        <v>393</v>
      </c>
      <c r="C551" s="21" t="s">
        <v>21</v>
      </c>
      <c r="D551" s="53">
        <v>3.5</v>
      </c>
      <c r="E551" s="40"/>
      <c r="F551" s="139">
        <f>D551*E551</f>
        <v>0</v>
      </c>
    </row>
    <row r="552" spans="1:6" x14ac:dyDescent="0.2">
      <c r="A552" s="51"/>
      <c r="B552" s="52" t="s">
        <v>394</v>
      </c>
      <c r="C552" s="21" t="s">
        <v>21</v>
      </c>
      <c r="D552" s="53">
        <v>10.5</v>
      </c>
      <c r="E552" s="40"/>
      <c r="F552" s="139">
        <f>D552*E552</f>
        <v>0</v>
      </c>
    </row>
    <row r="553" spans="1:6" x14ac:dyDescent="0.2">
      <c r="A553" s="51"/>
      <c r="B553" s="52" t="s">
        <v>395</v>
      </c>
      <c r="C553" s="21" t="s">
        <v>21</v>
      </c>
      <c r="D553" s="53">
        <v>6</v>
      </c>
      <c r="E553" s="40"/>
      <c r="F553" s="139">
        <f>D553*E553</f>
        <v>0</v>
      </c>
    </row>
    <row r="554" spans="1:6" ht="28.5" x14ac:dyDescent="0.2">
      <c r="A554" s="51"/>
      <c r="B554" s="83" t="s">
        <v>396</v>
      </c>
      <c r="C554" s="21" t="s">
        <v>21</v>
      </c>
      <c r="D554" s="53">
        <v>10</v>
      </c>
      <c r="E554" s="40"/>
      <c r="F554" s="139">
        <f>D554*E554</f>
        <v>0</v>
      </c>
    </row>
    <row r="555" spans="1:6" x14ac:dyDescent="0.2">
      <c r="A555" s="51"/>
      <c r="B555" s="52" t="s">
        <v>264</v>
      </c>
      <c r="C555" s="21" t="s">
        <v>21</v>
      </c>
      <c r="D555" s="53">
        <v>1</v>
      </c>
      <c r="E555" s="40"/>
      <c r="F555" s="139">
        <f>D555*E555</f>
        <v>0</v>
      </c>
    </row>
    <row r="556" spans="1:6" x14ac:dyDescent="0.2">
      <c r="A556" s="51"/>
      <c r="B556" s="52"/>
      <c r="D556" s="53"/>
      <c r="E556" s="40"/>
      <c r="F556" s="139"/>
    </row>
    <row r="557" spans="1:6" ht="57" x14ac:dyDescent="0.2">
      <c r="A557" s="51" t="s">
        <v>73</v>
      </c>
      <c r="B557" s="52" t="s">
        <v>397</v>
      </c>
      <c r="C557" s="23"/>
      <c r="D557" s="53"/>
      <c r="E557" s="82"/>
      <c r="F557" s="142"/>
    </row>
    <row r="558" spans="1:6" x14ac:dyDescent="0.2">
      <c r="A558" s="51"/>
      <c r="B558" s="52" t="s">
        <v>393</v>
      </c>
      <c r="C558" s="21" t="s">
        <v>21</v>
      </c>
      <c r="D558" s="53">
        <v>6.4</v>
      </c>
      <c r="E558" s="40"/>
      <c r="F558" s="139">
        <f>D558*E558</f>
        <v>0</v>
      </c>
    </row>
    <row r="559" spans="1:6" x14ac:dyDescent="0.2">
      <c r="A559" s="51"/>
      <c r="B559" s="52" t="s">
        <v>398</v>
      </c>
      <c r="C559" s="21" t="s">
        <v>21</v>
      </c>
      <c r="D559" s="53">
        <v>14.5</v>
      </c>
      <c r="E559" s="40"/>
      <c r="F559" s="139">
        <f>D559*E559</f>
        <v>0</v>
      </c>
    </row>
    <row r="560" spans="1:6" x14ac:dyDescent="0.2">
      <c r="A560" s="51"/>
      <c r="B560" s="52" t="s">
        <v>399</v>
      </c>
      <c r="C560" s="21" t="s">
        <v>21</v>
      </c>
      <c r="D560" s="53">
        <v>17</v>
      </c>
      <c r="E560" s="40"/>
      <c r="F560" s="139">
        <f>D560*E560</f>
        <v>0</v>
      </c>
    </row>
    <row r="561" spans="1:6" x14ac:dyDescent="0.2">
      <c r="A561" s="51"/>
      <c r="B561" s="52"/>
      <c r="C561" s="23"/>
      <c r="D561" s="53"/>
      <c r="E561" s="74"/>
      <c r="F561" s="139"/>
    </row>
    <row r="562" spans="1:6" ht="85.5" x14ac:dyDescent="0.2">
      <c r="A562" s="38" t="s">
        <v>85</v>
      </c>
      <c r="B562" s="19" t="s">
        <v>400</v>
      </c>
      <c r="C562" s="47"/>
      <c r="D562" s="49"/>
      <c r="E562" s="84"/>
      <c r="F562" s="139"/>
    </row>
    <row r="563" spans="1:6" ht="28.5" x14ac:dyDescent="0.2">
      <c r="A563" s="38"/>
      <c r="B563" s="19" t="s">
        <v>166</v>
      </c>
      <c r="C563" s="47"/>
      <c r="D563" s="49"/>
      <c r="E563" s="74"/>
      <c r="F563" s="139"/>
    </row>
    <row r="564" spans="1:6" ht="71.25" x14ac:dyDescent="0.2">
      <c r="A564" s="38"/>
      <c r="B564" s="19" t="s">
        <v>1615</v>
      </c>
      <c r="C564" s="47"/>
      <c r="D564" s="49"/>
      <c r="E564" s="74"/>
      <c r="F564" s="139"/>
    </row>
    <row r="565" spans="1:6" ht="28.5" x14ac:dyDescent="0.2">
      <c r="A565" s="38"/>
      <c r="B565" s="52" t="s">
        <v>167</v>
      </c>
      <c r="C565" s="23" t="s">
        <v>221</v>
      </c>
      <c r="D565" s="53">
        <v>385.5</v>
      </c>
      <c r="E565" s="40"/>
      <c r="F565" s="139">
        <f>D565*E565</f>
        <v>0</v>
      </c>
    </row>
    <row r="566" spans="1:6" x14ac:dyDescent="0.2">
      <c r="A566" s="38"/>
      <c r="B566" s="52"/>
      <c r="C566" s="23"/>
      <c r="D566" s="53"/>
      <c r="E566" s="40"/>
      <c r="F566" s="139"/>
    </row>
    <row r="567" spans="1:6" ht="42.75" x14ac:dyDescent="0.2">
      <c r="A567" s="29" t="s">
        <v>86</v>
      </c>
      <c r="B567" s="25" t="s">
        <v>1616</v>
      </c>
      <c r="C567" s="28"/>
      <c r="D567" s="27"/>
      <c r="E567" s="149"/>
      <c r="F567" s="108"/>
    </row>
    <row r="568" spans="1:6" ht="114" x14ac:dyDescent="0.2">
      <c r="A568" s="26"/>
      <c r="B568" s="25" t="s">
        <v>401</v>
      </c>
      <c r="C568" s="28"/>
      <c r="D568" s="27"/>
      <c r="E568" s="149"/>
      <c r="F568" s="108"/>
    </row>
    <row r="569" spans="1:6" ht="28.5" x14ac:dyDescent="0.2">
      <c r="A569" s="26"/>
      <c r="B569" s="25" t="s">
        <v>402</v>
      </c>
      <c r="C569" s="28"/>
      <c r="D569" s="27"/>
      <c r="E569" s="149"/>
      <c r="F569" s="108"/>
    </row>
    <row r="570" spans="1:6" x14ac:dyDescent="0.2">
      <c r="A570" s="98" t="s">
        <v>24</v>
      </c>
      <c r="B570" s="130" t="s">
        <v>339</v>
      </c>
      <c r="C570" s="28" t="s">
        <v>21</v>
      </c>
      <c r="D570" s="27">
        <v>22.5</v>
      </c>
      <c r="E570" s="149"/>
      <c r="F570" s="139">
        <f>D570*E570</f>
        <v>0</v>
      </c>
    </row>
    <row r="571" spans="1:6" x14ac:dyDescent="0.2">
      <c r="A571" s="98"/>
      <c r="B571" s="127" t="s">
        <v>405</v>
      </c>
      <c r="C571" s="28"/>
      <c r="D571" s="27"/>
      <c r="E571" s="149"/>
      <c r="F571" s="108"/>
    </row>
    <row r="572" spans="1:6" x14ac:dyDescent="0.2">
      <c r="A572" s="98"/>
      <c r="B572" s="127"/>
      <c r="C572" s="28"/>
      <c r="D572" s="27"/>
      <c r="E572" s="149"/>
      <c r="F572" s="108"/>
    </row>
    <row r="573" spans="1:6" ht="42.75" x14ac:dyDescent="0.2">
      <c r="A573" s="29" t="s">
        <v>87</v>
      </c>
      <c r="B573" s="25" t="s">
        <v>403</v>
      </c>
      <c r="C573" s="28"/>
      <c r="D573" s="27"/>
      <c r="E573" s="149"/>
      <c r="F573" s="108"/>
    </row>
    <row r="574" spans="1:6" ht="114" x14ac:dyDescent="0.2">
      <c r="A574" s="26"/>
      <c r="B574" s="25" t="s">
        <v>401</v>
      </c>
      <c r="C574" s="28"/>
      <c r="D574" s="27"/>
      <c r="E574" s="149"/>
      <c r="F574" s="108"/>
    </row>
    <row r="575" spans="1:6" ht="28.5" x14ac:dyDescent="0.2">
      <c r="A575" s="26"/>
      <c r="B575" s="25" t="s">
        <v>402</v>
      </c>
      <c r="C575" s="28"/>
      <c r="D575" s="27"/>
      <c r="E575" s="149"/>
      <c r="F575" s="108"/>
    </row>
    <row r="576" spans="1:6" x14ac:dyDescent="0.2">
      <c r="A576" s="98" t="s">
        <v>24</v>
      </c>
      <c r="B576" s="130" t="s">
        <v>339</v>
      </c>
      <c r="C576" s="28" t="s">
        <v>21</v>
      </c>
      <c r="D576" s="27">
        <v>13.5</v>
      </c>
      <c r="E576" s="149"/>
      <c r="F576" s="139">
        <f>D576*E576</f>
        <v>0</v>
      </c>
    </row>
    <row r="577" spans="1:6" x14ac:dyDescent="0.2">
      <c r="A577" s="98"/>
      <c r="B577" s="127" t="s">
        <v>404</v>
      </c>
      <c r="C577" s="28"/>
      <c r="D577" s="27"/>
      <c r="E577" s="149"/>
      <c r="F577" s="108"/>
    </row>
    <row r="578" spans="1:6" x14ac:dyDescent="0.2">
      <c r="A578" s="20"/>
      <c r="B578" s="44"/>
      <c r="D578" s="40"/>
      <c r="E578" s="74"/>
      <c r="F578" s="139"/>
    </row>
    <row r="579" spans="1:6" ht="57" x14ac:dyDescent="0.2">
      <c r="A579" s="57" t="s">
        <v>88</v>
      </c>
      <c r="B579" s="19" t="s">
        <v>168</v>
      </c>
      <c r="C579" s="33"/>
      <c r="D579" s="33"/>
      <c r="E579" s="41"/>
      <c r="F579" s="42"/>
    </row>
    <row r="580" spans="1:6" ht="30.75" x14ac:dyDescent="0.2">
      <c r="A580" s="57"/>
      <c r="B580" s="19" t="s">
        <v>255</v>
      </c>
      <c r="C580" s="21" t="s">
        <v>169</v>
      </c>
      <c r="D580" s="53">
        <v>576.70000000000005</v>
      </c>
      <c r="E580" s="40"/>
      <c r="F580" s="139">
        <f>D580*E580</f>
        <v>0</v>
      </c>
    </row>
    <row r="581" spans="1:6" ht="57" x14ac:dyDescent="0.2">
      <c r="A581" s="57"/>
      <c r="B581" s="19" t="s">
        <v>1618</v>
      </c>
      <c r="D581" s="53"/>
      <c r="E581" s="40"/>
      <c r="F581" s="139"/>
    </row>
    <row r="582" spans="1:6" x14ac:dyDescent="0.2">
      <c r="A582" s="57"/>
      <c r="B582" s="19"/>
      <c r="C582" s="33"/>
      <c r="D582" s="33"/>
      <c r="E582" s="41"/>
      <c r="F582" s="42"/>
    </row>
    <row r="583" spans="1:6" ht="42.75" x14ac:dyDescent="0.2">
      <c r="A583" s="57" t="s">
        <v>89</v>
      </c>
      <c r="B583" s="19" t="s">
        <v>170</v>
      </c>
      <c r="C583" s="33"/>
      <c r="D583" s="33"/>
      <c r="E583" s="41"/>
      <c r="F583" s="42"/>
    </row>
    <row r="584" spans="1:6" ht="28.5" x14ac:dyDescent="0.2">
      <c r="A584" s="57"/>
      <c r="B584" s="19" t="s">
        <v>71</v>
      </c>
      <c r="C584" s="21" t="s">
        <v>72</v>
      </c>
      <c r="D584" s="53">
        <v>13</v>
      </c>
      <c r="E584" s="40"/>
      <c r="F584" s="139">
        <f>D584*E584</f>
        <v>0</v>
      </c>
    </row>
    <row r="585" spans="1:6" x14ac:dyDescent="0.2">
      <c r="A585" s="20"/>
      <c r="B585" s="19"/>
      <c r="D585" s="40"/>
      <c r="E585" s="74"/>
      <c r="F585" s="139"/>
    </row>
    <row r="586" spans="1:6" x14ac:dyDescent="0.2">
      <c r="A586" s="92"/>
      <c r="B586" s="88"/>
      <c r="C586" s="89"/>
      <c r="D586" s="90"/>
      <c r="E586" s="91"/>
      <c r="F586" s="143"/>
    </row>
    <row r="587" spans="1:6" ht="15" x14ac:dyDescent="0.25">
      <c r="A587" s="45" t="s">
        <v>30</v>
      </c>
      <c r="B587" s="78" t="s">
        <v>12</v>
      </c>
      <c r="C587" s="215"/>
      <c r="D587" s="40"/>
      <c r="E587" s="74"/>
      <c r="F587" s="144">
        <f>SUM(F516:F584)</f>
        <v>0</v>
      </c>
    </row>
    <row r="588" spans="1:6" ht="15" x14ac:dyDescent="0.25">
      <c r="A588" s="45" t="s">
        <v>38</v>
      </c>
      <c r="B588" s="78" t="s">
        <v>171</v>
      </c>
      <c r="D588" s="40"/>
      <c r="E588" s="85"/>
      <c r="F588" s="140"/>
    </row>
    <row r="589" spans="1:6" ht="15" x14ac:dyDescent="0.25">
      <c r="A589" s="45"/>
      <c r="B589" s="78"/>
      <c r="D589" s="21"/>
      <c r="E589" s="85"/>
      <c r="F589" s="140"/>
    </row>
    <row r="590" spans="1:6" ht="15" x14ac:dyDescent="0.25">
      <c r="A590" s="45"/>
      <c r="B590" s="78" t="s">
        <v>13</v>
      </c>
      <c r="D590" s="40"/>
      <c r="E590" s="85"/>
      <c r="F590" s="140"/>
    </row>
    <row r="591" spans="1:6" ht="15" x14ac:dyDescent="0.25">
      <c r="A591" s="45"/>
      <c r="B591" s="78"/>
      <c r="D591" s="40"/>
      <c r="E591" s="85"/>
      <c r="F591" s="140"/>
    </row>
    <row r="592" spans="1:6" ht="100.9" customHeight="1" x14ac:dyDescent="0.2">
      <c r="A592" s="20"/>
      <c r="B592" s="467" t="s">
        <v>65</v>
      </c>
      <c r="C592" s="467"/>
      <c r="D592" s="467"/>
      <c r="E592" s="467"/>
      <c r="F592" s="467"/>
    </row>
    <row r="593" spans="1:6" ht="63.6" customHeight="1" x14ac:dyDescent="0.2">
      <c r="A593" s="20"/>
      <c r="B593" s="467" t="s">
        <v>14</v>
      </c>
      <c r="C593" s="467"/>
      <c r="D593" s="467"/>
      <c r="E593" s="467"/>
      <c r="F593" s="467"/>
    </row>
    <row r="594" spans="1:6" ht="87" customHeight="1" x14ac:dyDescent="0.2">
      <c r="A594" s="20"/>
      <c r="B594" s="467" t="s">
        <v>172</v>
      </c>
      <c r="C594" s="467"/>
      <c r="D594" s="467"/>
      <c r="E594" s="467"/>
      <c r="F594" s="467"/>
    </row>
    <row r="595" spans="1:6" ht="43.9" customHeight="1" x14ac:dyDescent="0.2">
      <c r="A595" s="20"/>
      <c r="B595" s="467" t="s">
        <v>1698</v>
      </c>
      <c r="C595" s="467"/>
      <c r="D595" s="467"/>
      <c r="E595" s="467"/>
      <c r="F595" s="467"/>
    </row>
    <row r="596" spans="1:6" x14ac:dyDescent="0.2">
      <c r="A596" s="20"/>
      <c r="B596" s="467" t="s">
        <v>1275</v>
      </c>
      <c r="C596" s="467"/>
      <c r="D596" s="467"/>
      <c r="E596" s="467"/>
      <c r="F596" s="467"/>
    </row>
    <row r="597" spans="1:6" x14ac:dyDescent="0.2">
      <c r="A597" s="20" t="s">
        <v>24</v>
      </c>
      <c r="B597" s="467" t="s">
        <v>49</v>
      </c>
      <c r="C597" s="467"/>
      <c r="D597" s="467"/>
      <c r="E597" s="467"/>
      <c r="F597" s="467"/>
    </row>
    <row r="598" spans="1:6" x14ac:dyDescent="0.2">
      <c r="A598" s="20" t="s">
        <v>24</v>
      </c>
      <c r="B598" s="467" t="s">
        <v>50</v>
      </c>
      <c r="C598" s="467"/>
      <c r="D598" s="467"/>
      <c r="E598" s="467"/>
      <c r="F598" s="467"/>
    </row>
    <row r="599" spans="1:6" x14ac:dyDescent="0.2">
      <c r="A599" s="20" t="s">
        <v>24</v>
      </c>
      <c r="B599" s="467" t="s">
        <v>54</v>
      </c>
      <c r="C599" s="467"/>
      <c r="D599" s="467"/>
      <c r="E599" s="467"/>
      <c r="F599" s="467"/>
    </row>
    <row r="600" spans="1:6" x14ac:dyDescent="0.2">
      <c r="A600" s="20" t="s">
        <v>24</v>
      </c>
      <c r="B600" s="467" t="s">
        <v>55</v>
      </c>
      <c r="C600" s="467"/>
      <c r="D600" s="467"/>
      <c r="E600" s="467"/>
      <c r="F600" s="467"/>
    </row>
    <row r="601" spans="1:6" x14ac:dyDescent="0.2">
      <c r="A601" s="20" t="s">
        <v>24</v>
      </c>
      <c r="B601" s="467" t="s">
        <v>56</v>
      </c>
      <c r="C601" s="467"/>
      <c r="D601" s="467"/>
      <c r="E601" s="467"/>
      <c r="F601" s="467"/>
    </row>
    <row r="602" spans="1:6" x14ac:dyDescent="0.2">
      <c r="A602" s="20"/>
      <c r="B602" s="467" t="s">
        <v>57</v>
      </c>
      <c r="C602" s="467"/>
      <c r="D602" s="467"/>
      <c r="E602" s="467"/>
      <c r="F602" s="467"/>
    </row>
    <row r="603" spans="1:6" x14ac:dyDescent="0.2">
      <c r="A603" s="20" t="s">
        <v>24</v>
      </c>
      <c r="B603" s="467" t="s">
        <v>59</v>
      </c>
      <c r="C603" s="467"/>
      <c r="D603" s="467"/>
      <c r="E603" s="467"/>
      <c r="F603" s="467"/>
    </row>
    <row r="604" spans="1:6" x14ac:dyDescent="0.2">
      <c r="A604" s="20" t="s">
        <v>24</v>
      </c>
      <c r="B604" s="467" t="s">
        <v>60</v>
      </c>
      <c r="C604" s="467"/>
      <c r="D604" s="467"/>
      <c r="E604" s="467"/>
      <c r="F604" s="467"/>
    </row>
    <row r="605" spans="1:6" x14ac:dyDescent="0.2">
      <c r="A605" s="20" t="s">
        <v>24</v>
      </c>
      <c r="B605" s="467" t="s">
        <v>61</v>
      </c>
      <c r="C605" s="467"/>
      <c r="D605" s="467"/>
      <c r="E605" s="467"/>
      <c r="F605" s="467"/>
    </row>
    <row r="606" spans="1:6" x14ac:dyDescent="0.2">
      <c r="A606" s="20" t="s">
        <v>24</v>
      </c>
      <c r="B606" s="467" t="s">
        <v>62</v>
      </c>
      <c r="C606" s="467"/>
      <c r="D606" s="467"/>
      <c r="E606" s="467"/>
      <c r="F606" s="467"/>
    </row>
    <row r="607" spans="1:6" x14ac:dyDescent="0.2">
      <c r="A607" s="20" t="s">
        <v>24</v>
      </c>
      <c r="B607" s="467" t="s">
        <v>63</v>
      </c>
      <c r="C607" s="467"/>
      <c r="D607" s="467"/>
      <c r="E607" s="467"/>
      <c r="F607" s="467"/>
    </row>
    <row r="608" spans="1:6" x14ac:dyDescent="0.2">
      <c r="A608" s="20"/>
      <c r="B608" s="200"/>
      <c r="C608" s="33"/>
      <c r="D608" s="33"/>
      <c r="E608" s="85"/>
      <c r="F608" s="140"/>
    </row>
    <row r="609" spans="1:6" x14ac:dyDescent="0.2">
      <c r="A609" s="20"/>
      <c r="B609" s="200"/>
      <c r="C609" s="33"/>
      <c r="D609" s="33"/>
      <c r="E609" s="85"/>
      <c r="F609" s="140"/>
    </row>
    <row r="610" spans="1:6" ht="57" x14ac:dyDescent="0.2">
      <c r="A610" s="38" t="s">
        <v>18</v>
      </c>
      <c r="B610" s="62" t="s">
        <v>1038</v>
      </c>
      <c r="C610" s="23"/>
      <c r="D610" s="53"/>
      <c r="E610" s="40"/>
      <c r="F610" s="74"/>
    </row>
    <row r="611" spans="1:6" ht="57" x14ac:dyDescent="0.2">
      <c r="A611" s="164"/>
      <c r="B611" s="62" t="s">
        <v>1033</v>
      </c>
      <c r="C611" s="23"/>
      <c r="D611" s="53"/>
      <c r="E611" s="40"/>
      <c r="F611" s="74"/>
    </row>
    <row r="612" spans="1:6" ht="28.5" x14ac:dyDescent="0.2">
      <c r="A612" s="211"/>
      <c r="B612" s="62" t="s">
        <v>1034</v>
      </c>
      <c r="C612" s="23"/>
      <c r="D612" s="53"/>
      <c r="E612" s="40"/>
      <c r="F612" s="74"/>
    </row>
    <row r="613" spans="1:6" ht="42.75" x14ac:dyDescent="0.2">
      <c r="A613" s="164"/>
      <c r="B613" s="62" t="s">
        <v>1619</v>
      </c>
      <c r="C613" s="161"/>
      <c r="D613" s="161"/>
      <c r="E613" s="40"/>
      <c r="F613" s="74"/>
    </row>
    <row r="614" spans="1:6" ht="42.75" x14ac:dyDescent="0.2">
      <c r="A614" s="164"/>
      <c r="B614" s="62" t="s">
        <v>1035</v>
      </c>
      <c r="C614" s="23"/>
      <c r="D614" s="53"/>
      <c r="E614" s="40"/>
      <c r="F614" s="74"/>
    </row>
    <row r="615" spans="1:6" ht="71.25" x14ac:dyDescent="0.2">
      <c r="A615" s="20"/>
      <c r="B615" s="44" t="s">
        <v>1036</v>
      </c>
      <c r="C615" s="23" t="s">
        <v>221</v>
      </c>
      <c r="D615" s="53">
        <v>10</v>
      </c>
      <c r="E615" s="40"/>
      <c r="F615" s="139">
        <f>D615*E615</f>
        <v>0</v>
      </c>
    </row>
    <row r="616" spans="1:6" x14ac:dyDescent="0.2">
      <c r="A616" s="20"/>
      <c r="B616" s="44"/>
      <c r="D616" s="55"/>
      <c r="E616" s="40"/>
      <c r="F616" s="139"/>
    </row>
    <row r="617" spans="1:6" ht="71.25" x14ac:dyDescent="0.2">
      <c r="A617" s="164" t="s">
        <v>19</v>
      </c>
      <c r="B617" s="62" t="s">
        <v>1777</v>
      </c>
      <c r="D617" s="55"/>
      <c r="E617" s="40"/>
      <c r="F617" s="74"/>
    </row>
    <row r="618" spans="1:6" ht="57" x14ac:dyDescent="0.2">
      <c r="A618" s="431"/>
      <c r="B618" s="62" t="s">
        <v>408</v>
      </c>
      <c r="D618" s="55"/>
      <c r="E618" s="40"/>
      <c r="F618" s="74"/>
    </row>
    <row r="619" spans="1:6" ht="15.75" x14ac:dyDescent="0.2">
      <c r="A619" s="431"/>
      <c r="B619" s="62" t="s">
        <v>409</v>
      </c>
      <c r="D619" s="55"/>
      <c r="E619" s="40"/>
      <c r="F619" s="74"/>
    </row>
    <row r="620" spans="1:6" ht="42.75" x14ac:dyDescent="0.2">
      <c r="A620" s="431"/>
      <c r="B620" s="62" t="s">
        <v>410</v>
      </c>
      <c r="D620" s="55"/>
      <c r="E620" s="40"/>
      <c r="F620" s="74"/>
    </row>
    <row r="621" spans="1:6" ht="71.25" x14ac:dyDescent="0.2">
      <c r="A621" s="431"/>
      <c r="B621" s="62" t="s">
        <v>1620</v>
      </c>
      <c r="D621" s="55"/>
      <c r="E621" s="40"/>
      <c r="F621" s="74"/>
    </row>
    <row r="622" spans="1:6" ht="42.75" x14ac:dyDescent="0.2">
      <c r="A622" s="47" t="s">
        <v>24</v>
      </c>
      <c r="B622" s="39" t="s">
        <v>411</v>
      </c>
      <c r="C622" s="21" t="s">
        <v>21</v>
      </c>
      <c r="D622" s="22">
        <v>22.5</v>
      </c>
    </row>
    <row r="623" spans="1:6" x14ac:dyDescent="0.2">
      <c r="A623" s="47"/>
      <c r="B623" s="130" t="s">
        <v>151</v>
      </c>
      <c r="C623" s="28" t="s">
        <v>248</v>
      </c>
      <c r="D623" s="131">
        <v>1</v>
      </c>
      <c r="E623" s="27"/>
      <c r="F623" s="27"/>
    </row>
    <row r="624" spans="1:6" x14ac:dyDescent="0.2">
      <c r="A624" s="20"/>
      <c r="B624" s="44"/>
      <c r="D624" s="55"/>
      <c r="E624" s="40"/>
      <c r="F624" s="139"/>
    </row>
    <row r="625" spans="1:6" ht="71.25" x14ac:dyDescent="0.2">
      <c r="A625" s="164" t="s">
        <v>25</v>
      </c>
      <c r="B625" s="62" t="s">
        <v>1778</v>
      </c>
      <c r="D625" s="55"/>
      <c r="E625" s="40"/>
      <c r="F625" s="74"/>
    </row>
    <row r="626" spans="1:6" ht="57" x14ac:dyDescent="0.2">
      <c r="A626" s="431"/>
      <c r="B626" s="62" t="s">
        <v>408</v>
      </c>
      <c r="D626" s="55"/>
      <c r="E626" s="40"/>
      <c r="F626" s="74"/>
    </row>
    <row r="627" spans="1:6" ht="15.75" x14ac:dyDescent="0.2">
      <c r="A627" s="431"/>
      <c r="B627" s="62" t="s">
        <v>409</v>
      </c>
      <c r="D627" s="55"/>
      <c r="E627" s="40"/>
      <c r="F627" s="74"/>
    </row>
    <row r="628" spans="1:6" ht="42.75" x14ac:dyDescent="0.2">
      <c r="A628" s="431"/>
      <c r="B628" s="62" t="s">
        <v>410</v>
      </c>
      <c r="D628" s="55"/>
      <c r="E628" s="40"/>
      <c r="F628" s="74"/>
    </row>
    <row r="629" spans="1:6" ht="71.25" x14ac:dyDescent="0.2">
      <c r="A629" s="431"/>
      <c r="B629" s="62" t="s">
        <v>1620</v>
      </c>
      <c r="D629" s="55"/>
      <c r="E629" s="40"/>
      <c r="F629" s="74"/>
    </row>
    <row r="630" spans="1:6" ht="28.5" x14ac:dyDescent="0.2">
      <c r="A630" s="47" t="s">
        <v>24</v>
      </c>
      <c r="B630" s="39" t="s">
        <v>412</v>
      </c>
      <c r="C630" s="21" t="s">
        <v>21</v>
      </c>
      <c r="D630" s="22">
        <v>13.5</v>
      </c>
    </row>
    <row r="631" spans="1:6" x14ac:dyDescent="0.2">
      <c r="A631" s="47"/>
      <c r="B631" s="130" t="s">
        <v>151</v>
      </c>
      <c r="C631" s="28" t="s">
        <v>248</v>
      </c>
      <c r="D631" s="131">
        <v>1</v>
      </c>
      <c r="E631" s="27"/>
      <c r="F631" s="27"/>
    </row>
    <row r="632" spans="1:6" x14ac:dyDescent="0.2">
      <c r="A632" s="47"/>
      <c r="B632" s="130"/>
      <c r="C632" s="28"/>
      <c r="D632" s="131"/>
      <c r="E632" s="27"/>
      <c r="F632" s="27"/>
    </row>
    <row r="633" spans="1:6" s="160" customFormat="1" ht="42.75" x14ac:dyDescent="0.2">
      <c r="A633" s="164" t="s">
        <v>26</v>
      </c>
      <c r="B633" s="62" t="s">
        <v>173</v>
      </c>
      <c r="C633" s="23" t="s">
        <v>248</v>
      </c>
      <c r="D633" s="55">
        <v>1</v>
      </c>
      <c r="E633" s="40"/>
      <c r="F633" s="139">
        <f>D633*E633</f>
        <v>0</v>
      </c>
    </row>
    <row r="634" spans="1:6" x14ac:dyDescent="0.2">
      <c r="A634" s="92"/>
      <c r="B634" s="88"/>
      <c r="C634" s="89"/>
      <c r="D634" s="90"/>
      <c r="E634" s="91"/>
      <c r="F634" s="143"/>
    </row>
    <row r="635" spans="1:6" ht="15" x14ac:dyDescent="0.25">
      <c r="A635" s="45" t="s">
        <v>38</v>
      </c>
      <c r="B635" s="78" t="s">
        <v>174</v>
      </c>
      <c r="C635" s="170"/>
      <c r="D635" s="33"/>
      <c r="E635" s="85"/>
      <c r="F635" s="145">
        <f>SUM(F615:F633)</f>
        <v>0</v>
      </c>
    </row>
    <row r="636" spans="1:6" ht="15" x14ac:dyDescent="0.25">
      <c r="A636" s="45" t="s">
        <v>90</v>
      </c>
      <c r="B636" s="78" t="s">
        <v>175</v>
      </c>
      <c r="D636" s="40"/>
      <c r="E636" s="77"/>
      <c r="F636" s="139"/>
    </row>
    <row r="637" spans="1:6" ht="15" x14ac:dyDescent="0.25">
      <c r="A637" s="45"/>
      <c r="B637" s="78"/>
      <c r="D637" s="40"/>
      <c r="E637" s="77"/>
      <c r="F637" s="139"/>
    </row>
    <row r="638" spans="1:6" ht="28.5" x14ac:dyDescent="0.25">
      <c r="A638" s="45"/>
      <c r="B638" s="19" t="s">
        <v>176</v>
      </c>
      <c r="D638" s="40"/>
      <c r="E638" s="77"/>
      <c r="F638" s="139"/>
    </row>
    <row r="639" spans="1:6" ht="15" x14ac:dyDescent="0.25">
      <c r="A639" s="45"/>
      <c r="B639" s="19"/>
      <c r="D639" s="40"/>
      <c r="E639" s="77"/>
      <c r="F639" s="139"/>
    </row>
    <row r="640" spans="1:6" ht="138" customHeight="1" x14ac:dyDescent="0.25">
      <c r="A640" s="45"/>
      <c r="B640" s="467" t="s">
        <v>177</v>
      </c>
      <c r="C640" s="467"/>
      <c r="D640" s="467"/>
      <c r="E640" s="467"/>
      <c r="F640" s="467"/>
    </row>
    <row r="641" spans="1:6" ht="15" x14ac:dyDescent="0.25">
      <c r="A641" s="45"/>
      <c r="B641" s="467" t="s">
        <v>178</v>
      </c>
      <c r="C641" s="467"/>
      <c r="D641" s="467"/>
      <c r="E641" s="467"/>
      <c r="F641" s="467"/>
    </row>
    <row r="642" spans="1:6" ht="15" x14ac:dyDescent="0.25">
      <c r="A642" s="45" t="s">
        <v>24</v>
      </c>
      <c r="B642" s="467" t="s">
        <v>179</v>
      </c>
      <c r="C642" s="467"/>
      <c r="D642" s="467"/>
      <c r="E642" s="467"/>
      <c r="F642" s="467"/>
    </row>
    <row r="643" spans="1:6" ht="15" x14ac:dyDescent="0.25">
      <c r="A643" s="45" t="s">
        <v>24</v>
      </c>
      <c r="B643" s="467" t="s">
        <v>180</v>
      </c>
      <c r="C643" s="467"/>
      <c r="D643" s="467"/>
      <c r="E643" s="467"/>
      <c r="F643" s="467"/>
    </row>
    <row r="644" spans="1:6" ht="15" x14ac:dyDescent="0.25">
      <c r="A644" s="45"/>
      <c r="B644" s="78"/>
      <c r="D644" s="40"/>
      <c r="E644" s="77"/>
      <c r="F644" s="139"/>
    </row>
    <row r="645" spans="1:6" ht="15" x14ac:dyDescent="0.25">
      <c r="A645" s="45"/>
      <c r="B645" s="19" t="s">
        <v>181</v>
      </c>
      <c r="D645" s="40"/>
      <c r="E645" s="77"/>
      <c r="F645" s="139"/>
    </row>
    <row r="646" spans="1:6" ht="15" x14ac:dyDescent="0.25">
      <c r="A646" s="45"/>
      <c r="B646" s="19"/>
      <c r="D646" s="40"/>
      <c r="E646" s="77"/>
      <c r="F646" s="139"/>
    </row>
    <row r="647" spans="1:6" ht="28.9" customHeight="1" x14ac:dyDescent="0.25">
      <c r="A647" s="45"/>
      <c r="B647" s="467" t="s">
        <v>117</v>
      </c>
      <c r="C647" s="467"/>
      <c r="D647" s="467"/>
      <c r="E647" s="467"/>
      <c r="F647" s="467"/>
    </row>
    <row r="648" spans="1:6" ht="30.6" customHeight="1" x14ac:dyDescent="0.25">
      <c r="A648" s="45"/>
      <c r="B648" s="467" t="s">
        <v>182</v>
      </c>
      <c r="C648" s="467"/>
      <c r="D648" s="467"/>
      <c r="E648" s="467"/>
      <c r="F648" s="467"/>
    </row>
    <row r="649" spans="1:6" ht="15" x14ac:dyDescent="0.25">
      <c r="A649" s="45" t="s">
        <v>24</v>
      </c>
      <c r="B649" s="467" t="s">
        <v>94</v>
      </c>
      <c r="C649" s="467"/>
      <c r="D649" s="467"/>
      <c r="E649" s="467" t="s">
        <v>183</v>
      </c>
      <c r="F649" s="467"/>
    </row>
    <row r="650" spans="1:6" ht="15" x14ac:dyDescent="0.2">
      <c r="A650" s="73" t="s">
        <v>24</v>
      </c>
      <c r="B650" s="467" t="s">
        <v>184</v>
      </c>
      <c r="C650" s="467"/>
      <c r="D650" s="467"/>
      <c r="E650" s="467" t="s">
        <v>185</v>
      </c>
      <c r="F650" s="467"/>
    </row>
    <row r="651" spans="1:6" ht="15" x14ac:dyDescent="0.2">
      <c r="A651" s="73" t="s">
        <v>24</v>
      </c>
      <c r="B651" s="467" t="s">
        <v>186</v>
      </c>
      <c r="C651" s="467"/>
      <c r="D651" s="467"/>
      <c r="E651" s="467" t="s">
        <v>187</v>
      </c>
      <c r="F651" s="467"/>
    </row>
    <row r="652" spans="1:6" ht="15" x14ac:dyDescent="0.2">
      <c r="A652" s="73" t="s">
        <v>24</v>
      </c>
      <c r="B652" s="467" t="s">
        <v>188</v>
      </c>
      <c r="C652" s="467"/>
      <c r="D652" s="33"/>
      <c r="E652" s="467" t="s">
        <v>189</v>
      </c>
      <c r="F652" s="467"/>
    </row>
    <row r="653" spans="1:6" ht="15" x14ac:dyDescent="0.2">
      <c r="A653" s="73" t="s">
        <v>24</v>
      </c>
      <c r="B653" s="200" t="s">
        <v>190</v>
      </c>
      <c r="C653" s="33"/>
      <c r="D653" s="33"/>
      <c r="E653" s="467" t="s">
        <v>191</v>
      </c>
      <c r="F653" s="467"/>
    </row>
    <row r="654" spans="1:6" ht="15" x14ac:dyDescent="0.2">
      <c r="A654" s="73" t="s">
        <v>24</v>
      </c>
      <c r="B654" s="200" t="s">
        <v>192</v>
      </c>
      <c r="C654" s="33"/>
      <c r="D654" s="33"/>
      <c r="E654" s="467" t="s">
        <v>193</v>
      </c>
      <c r="F654" s="467"/>
    </row>
    <row r="655" spans="1:6" ht="28.5" x14ac:dyDescent="0.2">
      <c r="A655" s="73" t="s">
        <v>24</v>
      </c>
      <c r="B655" s="200" t="s">
        <v>194</v>
      </c>
      <c r="C655" s="33"/>
      <c r="D655" s="33"/>
      <c r="E655" s="467" t="s">
        <v>193</v>
      </c>
      <c r="F655" s="467"/>
    </row>
    <row r="656" spans="1:6" ht="28.5" x14ac:dyDescent="0.2">
      <c r="A656" s="73" t="s">
        <v>24</v>
      </c>
      <c r="B656" s="200" t="s">
        <v>195</v>
      </c>
      <c r="C656" s="33"/>
      <c r="D656" s="33"/>
      <c r="E656" s="467" t="s">
        <v>196</v>
      </c>
      <c r="F656" s="467"/>
    </row>
    <row r="657" spans="1:6" ht="42.75" x14ac:dyDescent="0.2">
      <c r="A657" s="73" t="s">
        <v>24</v>
      </c>
      <c r="B657" s="200" t="s">
        <v>197</v>
      </c>
      <c r="C657" s="33"/>
      <c r="D657" s="33"/>
      <c r="E657" s="467" t="s">
        <v>198</v>
      </c>
      <c r="F657" s="467"/>
    </row>
    <row r="658" spans="1:6" ht="28.5" x14ac:dyDescent="0.2">
      <c r="A658" s="73" t="s">
        <v>24</v>
      </c>
      <c r="B658" s="200" t="s">
        <v>199</v>
      </c>
      <c r="C658" s="33"/>
      <c r="D658" s="33"/>
      <c r="E658" s="467" t="s">
        <v>200</v>
      </c>
      <c r="F658" s="467"/>
    </row>
    <row r="659" spans="1:6" ht="15" x14ac:dyDescent="0.2">
      <c r="A659" s="73" t="s">
        <v>24</v>
      </c>
      <c r="B659" s="200" t="s">
        <v>201</v>
      </c>
      <c r="C659" s="33"/>
      <c r="D659" s="33"/>
      <c r="E659" s="467" t="s">
        <v>202</v>
      </c>
      <c r="F659" s="467"/>
    </row>
    <row r="660" spans="1:6" ht="28.5" x14ac:dyDescent="0.2">
      <c r="A660" s="73" t="s">
        <v>24</v>
      </c>
      <c r="B660" s="200" t="s">
        <v>203</v>
      </c>
      <c r="C660" s="33"/>
      <c r="D660" s="33"/>
      <c r="E660" s="467" t="s">
        <v>204</v>
      </c>
      <c r="F660" s="467"/>
    </row>
    <row r="661" spans="1:6" ht="15" x14ac:dyDescent="0.25">
      <c r="A661" s="45"/>
      <c r="B661" s="467" t="s">
        <v>1621</v>
      </c>
      <c r="C661" s="467"/>
      <c r="D661" s="467"/>
      <c r="E661" s="467"/>
      <c r="F661" s="467"/>
    </row>
    <row r="662" spans="1:6" ht="15" x14ac:dyDescent="0.25">
      <c r="A662" s="45"/>
      <c r="B662" s="200" t="s">
        <v>205</v>
      </c>
      <c r="C662" s="33"/>
      <c r="D662" s="33"/>
      <c r="E662" s="85"/>
      <c r="F662" s="140"/>
    </row>
    <row r="663" spans="1:6" ht="15" x14ac:dyDescent="0.25">
      <c r="A663" s="45" t="s">
        <v>24</v>
      </c>
      <c r="B663" s="200" t="s">
        <v>206</v>
      </c>
      <c r="C663" s="33"/>
      <c r="D663" s="33"/>
      <c r="E663" s="85"/>
      <c r="F663" s="140"/>
    </row>
    <row r="664" spans="1:6" ht="28.5" x14ac:dyDescent="0.25">
      <c r="A664" s="45" t="s">
        <v>24</v>
      </c>
      <c r="B664" s="200" t="s">
        <v>207</v>
      </c>
      <c r="C664" s="33"/>
      <c r="D664" s="33"/>
      <c r="E664" s="85"/>
      <c r="F664" s="140"/>
    </row>
    <row r="665" spans="1:6" ht="15" x14ac:dyDescent="0.25">
      <c r="A665" s="45"/>
      <c r="B665" s="19"/>
      <c r="C665" s="33"/>
      <c r="D665" s="33"/>
      <c r="E665" s="85"/>
      <c r="F665" s="140"/>
    </row>
    <row r="666" spans="1:6" ht="57" x14ac:dyDescent="0.2">
      <c r="A666" s="38" t="s">
        <v>18</v>
      </c>
      <c r="B666" s="19" t="s">
        <v>413</v>
      </c>
      <c r="C666" s="21" t="s">
        <v>72</v>
      </c>
      <c r="D666" s="40">
        <v>2</v>
      </c>
      <c r="E666" s="40"/>
      <c r="F666" s="139">
        <f>D666*E666</f>
        <v>0</v>
      </c>
    </row>
    <row r="667" spans="1:6" ht="128.25" x14ac:dyDescent="0.2">
      <c r="B667" s="19" t="s">
        <v>1622</v>
      </c>
      <c r="D667" s="21"/>
      <c r="E667" s="85"/>
      <c r="F667" s="140"/>
    </row>
    <row r="668" spans="1:6" ht="15" x14ac:dyDescent="0.25">
      <c r="A668" s="45"/>
      <c r="B668" s="19"/>
      <c r="C668" s="33"/>
      <c r="D668" s="33"/>
      <c r="E668" s="85"/>
      <c r="F668" s="140"/>
    </row>
    <row r="669" spans="1:6" ht="99.75" x14ac:dyDescent="0.2">
      <c r="A669" s="38" t="s">
        <v>19</v>
      </c>
      <c r="B669" s="19" t="s">
        <v>208</v>
      </c>
      <c r="C669" s="21" t="s">
        <v>221</v>
      </c>
      <c r="D669" s="40">
        <v>150</v>
      </c>
      <c r="E669" s="40"/>
      <c r="F669" s="139">
        <f>D669*E669</f>
        <v>0</v>
      </c>
    </row>
    <row r="670" spans="1:6" x14ac:dyDescent="0.2">
      <c r="A670" s="164"/>
      <c r="B670" s="52"/>
      <c r="D670" s="21"/>
      <c r="E670" s="74"/>
      <c r="F670" s="139"/>
    </row>
    <row r="671" spans="1:6" ht="71.25" x14ac:dyDescent="0.2">
      <c r="A671" s="38" t="s">
        <v>25</v>
      </c>
      <c r="B671" s="52" t="s">
        <v>1704</v>
      </c>
      <c r="D671" s="21"/>
      <c r="E671" s="74"/>
      <c r="F671" s="138"/>
    </row>
    <row r="672" spans="1:6" ht="71.25" x14ac:dyDescent="0.2">
      <c r="A672" s="164"/>
      <c r="B672" s="52" t="s">
        <v>1705</v>
      </c>
      <c r="D672" s="21"/>
      <c r="E672" s="74"/>
      <c r="F672" s="138"/>
    </row>
    <row r="673" spans="1:7" ht="71.25" x14ac:dyDescent="0.2">
      <c r="A673" s="164"/>
      <c r="B673" s="52" t="s">
        <v>209</v>
      </c>
      <c r="D673" s="21"/>
      <c r="E673" s="74"/>
      <c r="F673" s="138"/>
    </row>
    <row r="674" spans="1:7" ht="42.75" x14ac:dyDescent="0.2">
      <c r="A674" s="164"/>
      <c r="B674" s="52" t="s">
        <v>415</v>
      </c>
      <c r="D674" s="21"/>
      <c r="E674" s="74"/>
      <c r="F674" s="138"/>
    </row>
    <row r="675" spans="1:7" ht="16.5" x14ac:dyDescent="0.2">
      <c r="A675" s="164"/>
      <c r="B675" s="52" t="s">
        <v>414</v>
      </c>
      <c r="C675" s="23" t="s">
        <v>221</v>
      </c>
      <c r="D675" s="53">
        <v>385.5</v>
      </c>
      <c r="E675" s="40"/>
      <c r="F675" s="138">
        <f>E675*D675</f>
        <v>0</v>
      </c>
    </row>
    <row r="676" spans="1:7" x14ac:dyDescent="0.2">
      <c r="A676" s="164"/>
      <c r="B676" s="52"/>
      <c r="C676" s="23"/>
      <c r="D676" s="53"/>
      <c r="E676" s="40"/>
      <c r="F676" s="139"/>
    </row>
    <row r="677" spans="1:7" ht="128.25" x14ac:dyDescent="0.2">
      <c r="A677" s="38" t="s">
        <v>26</v>
      </c>
      <c r="B677" s="52" t="s">
        <v>416</v>
      </c>
      <c r="C677" s="23" t="s">
        <v>221</v>
      </c>
      <c r="D677" s="53">
        <v>385.5</v>
      </c>
      <c r="E677" s="40"/>
      <c r="F677" s="139">
        <f>D677*E677</f>
        <v>0</v>
      </c>
    </row>
    <row r="678" spans="1:7" x14ac:dyDescent="0.2">
      <c r="A678" s="164"/>
      <c r="B678" s="52"/>
      <c r="D678" s="21"/>
      <c r="E678" s="74"/>
      <c r="F678" s="139"/>
    </row>
    <row r="679" spans="1:7" ht="114" x14ac:dyDescent="0.2">
      <c r="A679" s="164" t="s">
        <v>27</v>
      </c>
      <c r="B679" s="52" t="s">
        <v>210</v>
      </c>
      <c r="D679" s="21"/>
      <c r="E679" s="74"/>
      <c r="F679" s="139"/>
      <c r="G679" s="215"/>
    </row>
    <row r="680" spans="1:7" ht="57" x14ac:dyDescent="0.2">
      <c r="A680" s="164"/>
      <c r="B680" s="52" t="s">
        <v>1806</v>
      </c>
      <c r="C680" s="23" t="s">
        <v>221</v>
      </c>
      <c r="D680" s="53">
        <v>192.75</v>
      </c>
      <c r="E680" s="40"/>
      <c r="F680" s="139">
        <f>D680*E680</f>
        <v>0</v>
      </c>
      <c r="G680" s="165"/>
    </row>
    <row r="681" spans="1:7" x14ac:dyDescent="0.2">
      <c r="A681" s="164"/>
      <c r="B681" s="52"/>
      <c r="D681" s="21"/>
      <c r="E681" s="74"/>
      <c r="F681" s="139"/>
    </row>
    <row r="682" spans="1:7" ht="99.75" x14ac:dyDescent="0.2">
      <c r="A682" s="38" t="s">
        <v>28</v>
      </c>
      <c r="B682" s="52" t="s">
        <v>1135</v>
      </c>
      <c r="D682" s="21"/>
      <c r="E682" s="74"/>
      <c r="F682" s="139"/>
    </row>
    <row r="683" spans="1:7" ht="42.75" x14ac:dyDescent="0.2">
      <c r="A683" s="164"/>
      <c r="B683" s="52" t="s">
        <v>417</v>
      </c>
      <c r="D683" s="21"/>
      <c r="E683" s="74"/>
      <c r="F683" s="139"/>
    </row>
    <row r="684" spans="1:7" ht="42.75" x14ac:dyDescent="0.2">
      <c r="A684" s="164"/>
      <c r="B684" s="19" t="s">
        <v>1713</v>
      </c>
      <c r="C684" s="23" t="s">
        <v>221</v>
      </c>
      <c r="D684" s="53">
        <v>192.75</v>
      </c>
      <c r="E684" s="40"/>
      <c r="F684" s="139">
        <f>D684*E684</f>
        <v>0</v>
      </c>
    </row>
    <row r="685" spans="1:7" ht="57" x14ac:dyDescent="0.2">
      <c r="A685" s="164"/>
      <c r="B685" s="52" t="s">
        <v>211</v>
      </c>
      <c r="D685" s="21"/>
      <c r="E685" s="74"/>
      <c r="F685" s="139"/>
    </row>
    <row r="686" spans="1:7" x14ac:dyDescent="0.2">
      <c r="A686" s="164"/>
      <c r="B686" s="52"/>
      <c r="D686" s="21"/>
      <c r="E686" s="74"/>
      <c r="F686" s="139"/>
    </row>
    <row r="687" spans="1:7" x14ac:dyDescent="0.2">
      <c r="A687" s="38" t="s">
        <v>29</v>
      </c>
      <c r="B687" s="52" t="s">
        <v>212</v>
      </c>
      <c r="C687" s="23"/>
      <c r="D687" s="53"/>
      <c r="E687" s="74"/>
      <c r="F687" s="139"/>
    </row>
    <row r="688" spans="1:7" ht="28.5" x14ac:dyDescent="0.2">
      <c r="A688" s="164"/>
      <c r="B688" s="52" t="s">
        <v>418</v>
      </c>
      <c r="C688" s="23"/>
      <c r="D688" s="53"/>
      <c r="E688" s="74"/>
      <c r="F688" s="139"/>
    </row>
    <row r="689" spans="1:6" ht="42.75" x14ac:dyDescent="0.2">
      <c r="A689" s="164"/>
      <c r="B689" s="52" t="s">
        <v>1714</v>
      </c>
      <c r="C689" s="23" t="s">
        <v>21</v>
      </c>
      <c r="D689" s="53">
        <v>16</v>
      </c>
      <c r="E689" s="40"/>
      <c r="F689" s="139">
        <f>D689*E689</f>
        <v>0</v>
      </c>
    </row>
    <row r="690" spans="1:6" x14ac:dyDescent="0.2">
      <c r="A690" s="164"/>
      <c r="B690" s="52"/>
      <c r="C690" s="23"/>
      <c r="D690" s="53"/>
      <c r="E690" s="40"/>
      <c r="F690" s="139"/>
    </row>
    <row r="691" spans="1:6" ht="57" x14ac:dyDescent="0.2">
      <c r="A691" s="38" t="s">
        <v>42</v>
      </c>
      <c r="B691" s="52" t="s">
        <v>1715</v>
      </c>
      <c r="C691" s="23" t="s">
        <v>20</v>
      </c>
      <c r="D691" s="53">
        <v>10</v>
      </c>
      <c r="E691" s="40"/>
      <c r="F691" s="139">
        <f>D691*E691</f>
        <v>0</v>
      </c>
    </row>
    <row r="692" spans="1:6" x14ac:dyDescent="0.2">
      <c r="A692" s="164"/>
      <c r="B692" s="52"/>
      <c r="C692" s="23"/>
      <c r="D692" s="55"/>
      <c r="E692" s="40"/>
      <c r="F692" s="139"/>
    </row>
    <row r="693" spans="1:6" ht="85.5" x14ac:dyDescent="0.2">
      <c r="A693" s="38" t="s">
        <v>44</v>
      </c>
      <c r="B693" s="52" t="s">
        <v>1623</v>
      </c>
      <c r="D693" s="21"/>
      <c r="E693" s="74"/>
      <c r="F693" s="138"/>
    </row>
    <row r="694" spans="1:6" ht="42.75" x14ac:dyDescent="0.2">
      <c r="A694" s="164"/>
      <c r="B694" s="52" t="s">
        <v>1136</v>
      </c>
      <c r="D694" s="21"/>
      <c r="E694" s="74"/>
      <c r="F694" s="138"/>
    </row>
    <row r="695" spans="1:6" ht="71.25" x14ac:dyDescent="0.2">
      <c r="A695" s="164"/>
      <c r="B695" s="52" t="s">
        <v>209</v>
      </c>
      <c r="D695" s="21"/>
      <c r="E695" s="74"/>
      <c r="F695" s="138"/>
    </row>
    <row r="696" spans="1:6" ht="42.75" x14ac:dyDescent="0.2">
      <c r="A696" s="164"/>
      <c r="B696" s="52" t="s">
        <v>1137</v>
      </c>
      <c r="D696" s="21"/>
      <c r="E696" s="74"/>
      <c r="F696" s="138"/>
    </row>
    <row r="697" spans="1:6" ht="16.5" x14ac:dyDescent="0.2">
      <c r="A697" s="164"/>
      <c r="B697" s="52" t="s">
        <v>1138</v>
      </c>
      <c r="C697" s="23" t="s">
        <v>221</v>
      </c>
      <c r="D697" s="53">
        <v>8</v>
      </c>
      <c r="E697" s="40"/>
      <c r="F697" s="138">
        <f>E697*D697</f>
        <v>0</v>
      </c>
    </row>
    <row r="698" spans="1:6" x14ac:dyDescent="0.2">
      <c r="A698" s="164"/>
      <c r="B698" s="52"/>
      <c r="C698" s="23"/>
      <c r="D698" s="55"/>
      <c r="E698" s="40"/>
      <c r="F698" s="139"/>
    </row>
    <row r="699" spans="1:6" ht="99.75" x14ac:dyDescent="0.2">
      <c r="A699" s="38" t="s">
        <v>73</v>
      </c>
      <c r="B699" s="52" t="s">
        <v>1624</v>
      </c>
      <c r="C699" s="23" t="s">
        <v>221</v>
      </c>
      <c r="D699" s="53">
        <v>17.5</v>
      </c>
      <c r="E699" s="40"/>
      <c r="F699" s="139">
        <f>D699*E699</f>
        <v>0</v>
      </c>
    </row>
    <row r="700" spans="1:6" ht="15" x14ac:dyDescent="0.25">
      <c r="A700" s="212"/>
      <c r="B700" s="52"/>
      <c r="C700" s="23"/>
      <c r="D700" s="53"/>
      <c r="E700" s="74"/>
      <c r="F700" s="139"/>
    </row>
    <row r="701" spans="1:6" x14ac:dyDescent="0.2">
      <c r="A701" s="92"/>
      <c r="B701" s="88"/>
      <c r="C701" s="89"/>
      <c r="D701" s="90"/>
      <c r="E701" s="91"/>
      <c r="F701" s="143"/>
    </row>
    <row r="702" spans="1:6" ht="15" x14ac:dyDescent="0.25">
      <c r="A702" s="45" t="s">
        <v>90</v>
      </c>
      <c r="B702" s="78" t="s">
        <v>213</v>
      </c>
      <c r="C702" s="170"/>
      <c r="D702" s="40"/>
      <c r="E702" s="74"/>
      <c r="F702" s="144">
        <f>SUM(F666:F699)</f>
        <v>0</v>
      </c>
    </row>
    <row r="703" spans="1:6" ht="15" x14ac:dyDescent="0.25">
      <c r="A703" s="45" t="s">
        <v>91</v>
      </c>
      <c r="B703" s="78" t="s">
        <v>22</v>
      </c>
      <c r="D703" s="40"/>
      <c r="E703" s="74"/>
      <c r="F703" s="139"/>
    </row>
    <row r="704" spans="1:6" ht="15" x14ac:dyDescent="0.25">
      <c r="A704" s="45"/>
      <c r="B704" s="78"/>
      <c r="D704" s="40"/>
      <c r="E704" s="74"/>
      <c r="F704" s="139"/>
    </row>
    <row r="705" spans="1:6" ht="15" x14ac:dyDescent="0.25">
      <c r="A705" s="45"/>
      <c r="B705" s="78" t="s">
        <v>13</v>
      </c>
      <c r="D705" s="40"/>
      <c r="E705" s="74"/>
      <c r="F705" s="139"/>
    </row>
    <row r="706" spans="1:6" ht="15" x14ac:dyDescent="0.25">
      <c r="A706" s="45"/>
      <c r="B706" s="78"/>
      <c r="D706" s="40"/>
      <c r="E706" s="74"/>
      <c r="F706" s="139"/>
    </row>
    <row r="707" spans="1:6" ht="30" customHeight="1" x14ac:dyDescent="0.25">
      <c r="A707" s="45"/>
      <c r="B707" s="467" t="s">
        <v>92</v>
      </c>
      <c r="C707" s="467"/>
      <c r="D707" s="467"/>
      <c r="E707" s="467"/>
      <c r="F707" s="467"/>
    </row>
    <row r="708" spans="1:6" ht="15" x14ac:dyDescent="0.25">
      <c r="A708" s="45"/>
      <c r="B708" s="467" t="s">
        <v>93</v>
      </c>
      <c r="C708" s="467"/>
      <c r="D708" s="467"/>
      <c r="E708" s="467"/>
      <c r="F708" s="467"/>
    </row>
    <row r="709" spans="1:6" ht="15" x14ac:dyDescent="0.25">
      <c r="A709" s="45" t="s">
        <v>24</v>
      </c>
      <c r="B709" s="467" t="s">
        <v>94</v>
      </c>
      <c r="C709" s="467"/>
      <c r="D709" s="467"/>
      <c r="E709" s="467"/>
      <c r="F709" s="467"/>
    </row>
    <row r="710" spans="1:6" ht="15" x14ac:dyDescent="0.25">
      <c r="A710" s="45" t="s">
        <v>24</v>
      </c>
      <c r="B710" s="467" t="s">
        <v>95</v>
      </c>
      <c r="C710" s="467"/>
      <c r="D710" s="467"/>
      <c r="E710" s="467"/>
      <c r="F710" s="467"/>
    </row>
    <row r="711" spans="1:6" ht="15" x14ac:dyDescent="0.25">
      <c r="A711" s="45" t="s">
        <v>24</v>
      </c>
      <c r="B711" s="467" t="s">
        <v>96</v>
      </c>
      <c r="C711" s="467"/>
      <c r="D711" s="467"/>
      <c r="E711" s="467"/>
      <c r="F711" s="467"/>
    </row>
    <row r="712" spans="1:6" ht="15" x14ac:dyDescent="0.25">
      <c r="A712" s="45"/>
      <c r="B712" s="467" t="s">
        <v>99</v>
      </c>
      <c r="C712" s="467"/>
      <c r="D712" s="467"/>
      <c r="E712" s="467"/>
      <c r="F712" s="467"/>
    </row>
    <row r="713" spans="1:6" ht="15" x14ac:dyDescent="0.25">
      <c r="A713" s="45" t="s">
        <v>24</v>
      </c>
      <c r="B713" s="467" t="s">
        <v>97</v>
      </c>
      <c r="C713" s="467"/>
      <c r="D713" s="467"/>
      <c r="E713" s="467"/>
      <c r="F713" s="467"/>
    </row>
    <row r="714" spans="1:6" ht="15" x14ac:dyDescent="0.25">
      <c r="A714" s="45" t="s">
        <v>24</v>
      </c>
      <c r="B714" s="467" t="s">
        <v>98</v>
      </c>
      <c r="C714" s="467"/>
      <c r="D714" s="467"/>
      <c r="E714" s="467"/>
      <c r="F714" s="467"/>
    </row>
    <row r="715" spans="1:6" ht="86.65" customHeight="1" x14ac:dyDescent="0.25">
      <c r="A715" s="45"/>
      <c r="B715" s="467" t="s">
        <v>100</v>
      </c>
      <c r="C715" s="467"/>
      <c r="D715" s="467"/>
      <c r="E715" s="467"/>
      <c r="F715" s="467"/>
    </row>
    <row r="716" spans="1:6" ht="105" customHeight="1" x14ac:dyDescent="0.25">
      <c r="A716" s="45"/>
      <c r="B716" s="467" t="s">
        <v>101</v>
      </c>
      <c r="C716" s="467"/>
      <c r="D716" s="467"/>
      <c r="E716" s="467"/>
      <c r="F716" s="467"/>
    </row>
    <row r="717" spans="1:6" ht="15" x14ac:dyDescent="0.25">
      <c r="A717" s="45"/>
      <c r="B717" s="467" t="s">
        <v>102</v>
      </c>
      <c r="C717" s="467"/>
      <c r="D717" s="467"/>
      <c r="E717" s="467"/>
      <c r="F717" s="467"/>
    </row>
    <row r="718" spans="1:6" ht="15" x14ac:dyDescent="0.25">
      <c r="A718" s="45" t="s">
        <v>24</v>
      </c>
      <c r="B718" s="467" t="s">
        <v>107</v>
      </c>
      <c r="C718" s="467"/>
      <c r="D718" s="467"/>
      <c r="E718" s="467"/>
      <c r="F718" s="467"/>
    </row>
    <row r="719" spans="1:6" ht="15" x14ac:dyDescent="0.25">
      <c r="A719" s="45" t="s">
        <v>24</v>
      </c>
      <c r="B719" s="467" t="s">
        <v>103</v>
      </c>
      <c r="C719" s="467"/>
      <c r="D719" s="467"/>
      <c r="E719" s="467"/>
      <c r="F719" s="467"/>
    </row>
    <row r="720" spans="1:6" ht="15" x14ac:dyDescent="0.25">
      <c r="A720" s="45" t="s">
        <v>24</v>
      </c>
      <c r="B720" s="467" t="s">
        <v>104</v>
      </c>
      <c r="C720" s="467"/>
      <c r="D720" s="467"/>
      <c r="E720" s="467"/>
      <c r="F720" s="467"/>
    </row>
    <row r="721" spans="1:18" ht="15" x14ac:dyDescent="0.25">
      <c r="A721" s="45" t="s">
        <v>24</v>
      </c>
      <c r="B721" s="467" t="s">
        <v>105</v>
      </c>
      <c r="C721" s="467"/>
      <c r="D721" s="467"/>
      <c r="E721" s="467"/>
      <c r="F721" s="467"/>
    </row>
    <row r="722" spans="1:18" ht="32.65" customHeight="1" x14ac:dyDescent="0.2">
      <c r="A722" s="213" t="s">
        <v>24</v>
      </c>
      <c r="B722" s="467" t="s">
        <v>106</v>
      </c>
      <c r="C722" s="467"/>
      <c r="D722" s="467"/>
      <c r="E722" s="467"/>
      <c r="F722" s="467"/>
    </row>
    <row r="723" spans="1:18" ht="58.15" customHeight="1" x14ac:dyDescent="0.25">
      <c r="A723" s="45"/>
      <c r="B723" s="467" t="s">
        <v>132</v>
      </c>
      <c r="C723" s="467"/>
      <c r="D723" s="467"/>
      <c r="E723" s="467"/>
      <c r="F723" s="467"/>
    </row>
    <row r="724" spans="1:18" ht="15" x14ac:dyDescent="0.25">
      <c r="A724" s="45"/>
      <c r="B724" s="85"/>
      <c r="C724" s="85"/>
      <c r="D724" s="85"/>
      <c r="E724" s="85"/>
      <c r="F724" s="85"/>
    </row>
    <row r="725" spans="1:18" ht="171" x14ac:dyDescent="0.25">
      <c r="A725" s="45"/>
      <c r="B725" s="85" t="s">
        <v>1688</v>
      </c>
      <c r="C725" s="85"/>
      <c r="D725" s="85"/>
      <c r="E725" s="85"/>
      <c r="F725" s="85"/>
    </row>
    <row r="726" spans="1:18" ht="15" x14ac:dyDescent="0.25">
      <c r="A726" s="45"/>
      <c r="B726" s="85"/>
      <c r="C726" s="85"/>
      <c r="D726" s="85"/>
      <c r="E726" s="85"/>
      <c r="F726" s="85"/>
    </row>
    <row r="727" spans="1:18" ht="57" x14ac:dyDescent="0.25">
      <c r="A727" s="29" t="s">
        <v>18</v>
      </c>
      <c r="B727" s="129" t="s">
        <v>1143</v>
      </c>
      <c r="C727" s="17"/>
      <c r="D727" s="18"/>
      <c r="E727" s="18"/>
      <c r="F727" s="18"/>
      <c r="H727" s="471"/>
      <c r="I727" s="471"/>
      <c r="J727" s="471"/>
      <c r="K727" s="471"/>
      <c r="L727" s="471"/>
      <c r="N727" s="472"/>
      <c r="O727" s="473"/>
      <c r="P727" s="473"/>
      <c r="Q727" s="473"/>
      <c r="R727" s="473"/>
    </row>
    <row r="728" spans="1:18" ht="57" x14ac:dyDescent="0.2">
      <c r="A728" s="29"/>
      <c r="B728" s="147" t="s">
        <v>1140</v>
      </c>
      <c r="C728" s="17"/>
      <c r="D728" s="18"/>
      <c r="E728" s="18"/>
      <c r="F728" s="18"/>
      <c r="N728" s="473"/>
      <c r="O728" s="473"/>
      <c r="P728" s="473"/>
      <c r="Q728" s="473"/>
      <c r="R728" s="473"/>
    </row>
    <row r="729" spans="1:18" ht="57" x14ac:dyDescent="0.2">
      <c r="A729" s="29"/>
      <c r="B729" s="129" t="s">
        <v>1625</v>
      </c>
      <c r="C729" s="17"/>
      <c r="D729" s="18"/>
      <c r="E729" s="18"/>
      <c r="F729" s="18"/>
      <c r="N729" s="473"/>
      <c r="O729" s="473"/>
      <c r="P729" s="473"/>
      <c r="Q729" s="473"/>
      <c r="R729" s="473"/>
    </row>
    <row r="730" spans="1:18" ht="28.5" x14ac:dyDescent="0.2">
      <c r="A730" s="29"/>
      <c r="B730" s="30" t="s">
        <v>1141</v>
      </c>
      <c r="C730" s="17"/>
      <c r="D730" s="18"/>
      <c r="E730" s="18"/>
      <c r="F730" s="18"/>
      <c r="N730" s="473"/>
      <c r="O730" s="473"/>
      <c r="P730" s="473"/>
      <c r="Q730" s="473"/>
      <c r="R730" s="473"/>
    </row>
    <row r="731" spans="1:18" x14ac:dyDescent="0.2">
      <c r="A731" s="29"/>
      <c r="B731" s="30" t="s">
        <v>1142</v>
      </c>
      <c r="C731" s="17"/>
      <c r="D731" s="18"/>
      <c r="E731" s="18"/>
      <c r="F731" s="18"/>
    </row>
    <row r="732" spans="1:18" x14ac:dyDescent="0.2">
      <c r="A732" s="47" t="s">
        <v>24</v>
      </c>
      <c r="B732" s="105" t="s">
        <v>1144</v>
      </c>
      <c r="C732" s="21" t="s">
        <v>21</v>
      </c>
      <c r="D732" s="22">
        <v>14</v>
      </c>
      <c r="E732" s="18"/>
      <c r="F732" s="18">
        <f>D732*E732</f>
        <v>0</v>
      </c>
    </row>
    <row r="733" spans="1:18" x14ac:dyDescent="0.2">
      <c r="A733" s="47" t="s">
        <v>24</v>
      </c>
      <c r="B733" s="105" t="s">
        <v>1145</v>
      </c>
      <c r="C733" s="21" t="s">
        <v>21</v>
      </c>
      <c r="D733" s="22">
        <v>14</v>
      </c>
      <c r="E733" s="18"/>
      <c r="F733" s="18">
        <f>D733*E733</f>
        <v>0</v>
      </c>
    </row>
    <row r="734" spans="1:18" x14ac:dyDescent="0.2">
      <c r="A734" s="47"/>
      <c r="B734" s="105"/>
      <c r="E734" s="18"/>
      <c r="F734" s="18"/>
    </row>
    <row r="735" spans="1:18" ht="57" x14ac:dyDescent="0.25">
      <c r="A735" s="29" t="s">
        <v>19</v>
      </c>
      <c r="B735" s="129" t="s">
        <v>1146</v>
      </c>
      <c r="C735" s="17"/>
      <c r="D735" s="18"/>
      <c r="E735" s="18"/>
      <c r="F735" s="18"/>
      <c r="H735" s="471"/>
      <c r="I735" s="471"/>
      <c r="J735" s="471"/>
      <c r="K735" s="471"/>
      <c r="L735" s="471"/>
    </row>
    <row r="736" spans="1:18" ht="71.25" x14ac:dyDescent="0.2">
      <c r="A736" s="29"/>
      <c r="B736" s="147" t="s">
        <v>1147</v>
      </c>
      <c r="C736" s="17"/>
      <c r="D736" s="18"/>
      <c r="E736" s="18"/>
      <c r="F736" s="18"/>
    </row>
    <row r="737" spans="1:12" ht="42.75" x14ac:dyDescent="0.2">
      <c r="A737" s="29"/>
      <c r="B737" s="129" t="s">
        <v>1148</v>
      </c>
      <c r="C737" s="17"/>
      <c r="D737" s="18"/>
      <c r="E737" s="18"/>
      <c r="F737" s="18"/>
    </row>
    <row r="738" spans="1:12" x14ac:dyDescent="0.2">
      <c r="A738" s="29"/>
      <c r="B738" s="30" t="s">
        <v>1142</v>
      </c>
      <c r="C738" s="17"/>
      <c r="D738" s="18"/>
      <c r="E738" s="18"/>
      <c r="F738" s="18"/>
    </row>
    <row r="739" spans="1:12" x14ac:dyDescent="0.2">
      <c r="A739" s="47" t="s">
        <v>24</v>
      </c>
      <c r="B739" s="105" t="s">
        <v>1149</v>
      </c>
      <c r="C739" s="21" t="s">
        <v>21</v>
      </c>
      <c r="D739" s="22">
        <v>9</v>
      </c>
      <c r="E739" s="18"/>
      <c r="F739" s="18">
        <f>D739*E739</f>
        <v>0</v>
      </c>
    </row>
    <row r="740" spans="1:12" x14ac:dyDescent="0.2">
      <c r="A740" s="47" t="s">
        <v>24</v>
      </c>
      <c r="B740" s="105" t="s">
        <v>1145</v>
      </c>
      <c r="C740" s="21" t="s">
        <v>21</v>
      </c>
      <c r="D740" s="22">
        <v>9</v>
      </c>
      <c r="E740" s="18"/>
      <c r="F740" s="18">
        <f>D740*E740</f>
        <v>0</v>
      </c>
    </row>
    <row r="741" spans="1:12" x14ac:dyDescent="0.2">
      <c r="A741" s="47"/>
      <c r="B741" s="105"/>
      <c r="E741" s="18"/>
      <c r="F741" s="18"/>
    </row>
    <row r="742" spans="1:12" ht="57" x14ac:dyDescent="0.25">
      <c r="A742" s="51" t="s">
        <v>25</v>
      </c>
      <c r="B742" s="52" t="s">
        <v>1151</v>
      </c>
      <c r="E742" s="18"/>
      <c r="F742" s="18"/>
      <c r="H742" s="471"/>
      <c r="I742" s="471"/>
      <c r="J742" s="471"/>
      <c r="K742" s="471"/>
      <c r="L742" s="471"/>
    </row>
    <row r="743" spans="1:12" ht="57" x14ac:dyDescent="0.2">
      <c r="A743" s="47"/>
      <c r="B743" s="25" t="s">
        <v>1152</v>
      </c>
      <c r="E743" s="18"/>
      <c r="F743" s="18"/>
    </row>
    <row r="744" spans="1:12" ht="57" x14ac:dyDescent="0.2">
      <c r="A744" s="47"/>
      <c r="B744" s="105" t="s">
        <v>1139</v>
      </c>
      <c r="E744" s="18"/>
      <c r="F744" s="18"/>
    </row>
    <row r="745" spans="1:12" x14ac:dyDescent="0.2">
      <c r="A745" s="47" t="s">
        <v>24</v>
      </c>
      <c r="B745" s="105" t="s">
        <v>1150</v>
      </c>
      <c r="C745" s="21" t="s">
        <v>21</v>
      </c>
      <c r="D745" s="22">
        <v>23</v>
      </c>
      <c r="E745" s="18"/>
      <c r="F745" s="18">
        <f>D745*E745</f>
        <v>0</v>
      </c>
    </row>
    <row r="746" spans="1:12" x14ac:dyDescent="0.2">
      <c r="A746" s="47"/>
      <c r="B746" s="105"/>
      <c r="E746" s="18"/>
      <c r="F746" s="18"/>
    </row>
    <row r="747" spans="1:12" ht="57" x14ac:dyDescent="0.2">
      <c r="A747" s="51" t="s">
        <v>26</v>
      </c>
      <c r="B747" s="129" t="s">
        <v>1153</v>
      </c>
      <c r="E747" s="18"/>
      <c r="F747" s="18"/>
      <c r="H747" s="470"/>
      <c r="I747" s="470"/>
      <c r="J747" s="470"/>
      <c r="K747" s="470"/>
      <c r="L747" s="470"/>
    </row>
    <row r="748" spans="1:12" ht="57" x14ac:dyDescent="0.2">
      <c r="A748" s="47"/>
      <c r="B748" s="105" t="s">
        <v>1139</v>
      </c>
      <c r="E748" s="18"/>
      <c r="F748" s="18"/>
    </row>
    <row r="749" spans="1:12" x14ac:dyDescent="0.2">
      <c r="A749" s="47" t="s">
        <v>24</v>
      </c>
      <c r="B749" s="105" t="s">
        <v>1154</v>
      </c>
      <c r="C749" s="21" t="s">
        <v>21</v>
      </c>
      <c r="D749" s="22">
        <v>1.5</v>
      </c>
      <c r="E749" s="18"/>
      <c r="F749" s="18">
        <f>D749*E749</f>
        <v>0</v>
      </c>
    </row>
    <row r="750" spans="1:12" x14ac:dyDescent="0.2">
      <c r="A750" s="47" t="s">
        <v>24</v>
      </c>
      <c r="B750" s="105" t="s">
        <v>1155</v>
      </c>
      <c r="C750" s="21" t="s">
        <v>21</v>
      </c>
      <c r="D750" s="22">
        <v>2</v>
      </c>
      <c r="E750" s="18"/>
      <c r="F750" s="18">
        <f>D750*E750</f>
        <v>0</v>
      </c>
    </row>
    <row r="751" spans="1:12" x14ac:dyDescent="0.2">
      <c r="F751" s="138"/>
    </row>
    <row r="752" spans="1:12" ht="85.5" x14ac:dyDescent="0.2">
      <c r="A752" s="29" t="s">
        <v>27</v>
      </c>
      <c r="B752" s="129" t="s">
        <v>430</v>
      </c>
      <c r="C752" s="17"/>
      <c r="D752" s="18"/>
      <c r="E752" s="18"/>
      <c r="F752" s="18"/>
      <c r="H752" s="470"/>
      <c r="I752" s="470"/>
      <c r="J752" s="470"/>
      <c r="K752" s="470"/>
      <c r="L752" s="470"/>
    </row>
    <row r="753" spans="1:12" ht="28.5" x14ac:dyDescent="0.2">
      <c r="A753" s="29"/>
      <c r="B753" s="30" t="s">
        <v>259</v>
      </c>
      <c r="C753" s="17"/>
      <c r="D753" s="18"/>
      <c r="E753" s="18"/>
      <c r="F753" s="18"/>
    </row>
    <row r="754" spans="1:12" x14ac:dyDescent="0.2">
      <c r="A754" s="47" t="s">
        <v>24</v>
      </c>
      <c r="B754" s="105" t="s">
        <v>425</v>
      </c>
      <c r="C754" s="21" t="s">
        <v>21</v>
      </c>
      <c r="D754" s="22">
        <v>5.75</v>
      </c>
      <c r="E754" s="18"/>
      <c r="F754" s="18">
        <f>D754*E754</f>
        <v>0</v>
      </c>
    </row>
    <row r="755" spans="1:12" x14ac:dyDescent="0.2">
      <c r="A755" s="47" t="s">
        <v>24</v>
      </c>
      <c r="B755" s="105" t="s">
        <v>385</v>
      </c>
      <c r="C755" s="21" t="s">
        <v>21</v>
      </c>
      <c r="D755" s="22">
        <v>5.75</v>
      </c>
      <c r="E755" s="18"/>
      <c r="F755" s="18">
        <f>D755*E755</f>
        <v>0</v>
      </c>
    </row>
    <row r="756" spans="1:12" x14ac:dyDescent="0.2">
      <c r="A756" s="51"/>
      <c r="B756" s="52"/>
      <c r="D756" s="53"/>
      <c r="E756" s="40"/>
      <c r="F756" s="139"/>
    </row>
    <row r="757" spans="1:12" ht="71.25" x14ac:dyDescent="0.2">
      <c r="A757" s="26" t="s">
        <v>28</v>
      </c>
      <c r="B757" s="129" t="s">
        <v>1627</v>
      </c>
      <c r="C757" s="150"/>
      <c r="D757" s="18"/>
      <c r="E757" s="18"/>
      <c r="F757" s="18"/>
      <c r="G757" s="215"/>
      <c r="H757" s="420"/>
      <c r="I757" s="420"/>
      <c r="J757" s="420"/>
      <c r="K757" s="420"/>
      <c r="L757" s="420"/>
    </row>
    <row r="758" spans="1:12" ht="28.5" x14ac:dyDescent="0.2">
      <c r="A758" s="29"/>
      <c r="B758" s="30" t="s">
        <v>259</v>
      </c>
      <c r="C758" s="150"/>
      <c r="D758" s="18"/>
      <c r="E758" s="18"/>
      <c r="F758" s="18"/>
    </row>
    <row r="759" spans="1:12" x14ac:dyDescent="0.2">
      <c r="A759" s="29"/>
      <c r="B759" s="30" t="s">
        <v>260</v>
      </c>
      <c r="C759" s="150"/>
      <c r="D759" s="18"/>
      <c r="E759" s="18"/>
      <c r="F759" s="18"/>
    </row>
    <row r="760" spans="1:12" x14ac:dyDescent="0.2">
      <c r="A760" s="87" t="s">
        <v>24</v>
      </c>
      <c r="B760" s="105" t="s">
        <v>419</v>
      </c>
      <c r="C760" s="98" t="s">
        <v>21</v>
      </c>
      <c r="D760" s="99">
        <v>22.5</v>
      </c>
      <c r="E760" s="99"/>
      <c r="F760" s="99"/>
    </row>
    <row r="761" spans="1:12" x14ac:dyDescent="0.2">
      <c r="A761" s="87" t="s">
        <v>24</v>
      </c>
      <c r="B761" s="30" t="s">
        <v>420</v>
      </c>
      <c r="C761" s="17" t="s">
        <v>21</v>
      </c>
      <c r="D761" s="18">
        <v>22.5</v>
      </c>
      <c r="E761" s="18"/>
      <c r="F761" s="18"/>
    </row>
    <row r="762" spans="1:12" x14ac:dyDescent="0.2">
      <c r="A762" s="51"/>
      <c r="B762" s="52"/>
      <c r="D762" s="53"/>
      <c r="E762" s="40"/>
      <c r="F762" s="139"/>
    </row>
    <row r="763" spans="1:12" ht="85.5" x14ac:dyDescent="0.2">
      <c r="A763" s="29" t="s">
        <v>29</v>
      </c>
      <c r="B763" s="129" t="s">
        <v>1628</v>
      </c>
      <c r="C763" s="17"/>
      <c r="D763" s="18"/>
      <c r="E763" s="18"/>
      <c r="F763" s="18"/>
      <c r="H763" s="470"/>
      <c r="I763" s="470"/>
      <c r="J763" s="470"/>
      <c r="K763" s="470"/>
      <c r="L763" s="470"/>
    </row>
    <row r="764" spans="1:12" ht="28.5" x14ac:dyDescent="0.2">
      <c r="A764" s="29"/>
      <c r="B764" s="30" t="s">
        <v>259</v>
      </c>
      <c r="C764" s="17"/>
      <c r="D764" s="18"/>
      <c r="E764" s="18"/>
      <c r="F764" s="18"/>
    </row>
    <row r="765" spans="1:12" x14ac:dyDescent="0.2">
      <c r="A765" s="47" t="s">
        <v>24</v>
      </c>
      <c r="B765" s="105" t="s">
        <v>425</v>
      </c>
      <c r="C765" s="21" t="s">
        <v>21</v>
      </c>
      <c r="D765" s="22">
        <v>13.5</v>
      </c>
      <c r="E765" s="18"/>
      <c r="F765" s="18">
        <f>D765*E765</f>
        <v>0</v>
      </c>
    </row>
    <row r="766" spans="1:12" x14ac:dyDescent="0.2">
      <c r="A766" s="47" t="s">
        <v>24</v>
      </c>
      <c r="B766" s="105" t="s">
        <v>385</v>
      </c>
      <c r="C766" s="21" t="s">
        <v>21</v>
      </c>
      <c r="D766" s="22">
        <v>13.5</v>
      </c>
      <c r="E766" s="18"/>
      <c r="F766" s="18">
        <f>D766*E766</f>
        <v>0</v>
      </c>
    </row>
    <row r="767" spans="1:12" x14ac:dyDescent="0.2">
      <c r="A767" s="51"/>
      <c r="B767" s="52"/>
      <c r="D767" s="53"/>
      <c r="E767" s="40"/>
      <c r="F767" s="139"/>
    </row>
    <row r="768" spans="1:12" ht="42.75" x14ac:dyDescent="0.2">
      <c r="A768" s="29" t="s">
        <v>42</v>
      </c>
      <c r="B768" s="52" t="s">
        <v>423</v>
      </c>
      <c r="C768" s="202"/>
      <c r="D768" s="203"/>
      <c r="E768" s="204"/>
      <c r="F768" s="205"/>
      <c r="H768" s="166"/>
    </row>
    <row r="769" spans="1:11" ht="16.5" x14ac:dyDescent="0.2">
      <c r="A769" s="210"/>
      <c r="B769" s="52" t="s">
        <v>422</v>
      </c>
      <c r="C769" s="21" t="s">
        <v>21</v>
      </c>
      <c r="D769" s="53">
        <v>13.5</v>
      </c>
      <c r="E769" s="40"/>
      <c r="F769" s="138">
        <f>D769*E769</f>
        <v>0</v>
      </c>
    </row>
    <row r="770" spans="1:11" x14ac:dyDescent="0.2">
      <c r="A770" s="51"/>
      <c r="B770" s="52"/>
      <c r="D770" s="53"/>
      <c r="E770" s="40"/>
      <c r="F770" s="139"/>
    </row>
    <row r="771" spans="1:11" ht="42.75" x14ac:dyDescent="0.25">
      <c r="A771" s="51" t="s">
        <v>44</v>
      </c>
      <c r="B771" s="52" t="s">
        <v>431</v>
      </c>
      <c r="C771" s="23"/>
      <c r="D771" s="53"/>
      <c r="E771" s="85"/>
      <c r="F771" s="140"/>
      <c r="H771" s="471"/>
      <c r="I771" s="471"/>
      <c r="J771" s="471"/>
      <c r="K771" s="471"/>
    </row>
    <row r="772" spans="1:11" x14ac:dyDescent="0.2">
      <c r="A772" s="51"/>
      <c r="B772" s="52" t="s">
        <v>1032</v>
      </c>
      <c r="C772" s="21" t="s">
        <v>21</v>
      </c>
      <c r="D772" s="53">
        <v>10</v>
      </c>
      <c r="F772" s="138"/>
    </row>
    <row r="773" spans="1:11" x14ac:dyDescent="0.2">
      <c r="A773" s="51"/>
      <c r="B773" s="52" t="s">
        <v>394</v>
      </c>
      <c r="C773" s="21" t="s">
        <v>21</v>
      </c>
      <c r="D773" s="53">
        <v>10.5</v>
      </c>
      <c r="F773" s="138"/>
    </row>
    <row r="774" spans="1:11" x14ac:dyDescent="0.2">
      <c r="A774" s="51"/>
      <c r="B774" s="52" t="s">
        <v>395</v>
      </c>
      <c r="C774" s="21" t="s">
        <v>21</v>
      </c>
      <c r="D774" s="53">
        <v>6</v>
      </c>
      <c r="F774" s="138"/>
    </row>
    <row r="775" spans="1:11" ht="28.5" x14ac:dyDescent="0.2">
      <c r="A775" s="51"/>
      <c r="B775" s="52" t="s">
        <v>432</v>
      </c>
      <c r="C775" s="21" t="s">
        <v>21</v>
      </c>
      <c r="D775" s="53">
        <v>9</v>
      </c>
      <c r="F775" s="138"/>
    </row>
    <row r="776" spans="1:11" ht="42.75" x14ac:dyDescent="0.2">
      <c r="A776" s="51"/>
      <c r="B776" s="83" t="s">
        <v>433</v>
      </c>
      <c r="C776" s="21" t="s">
        <v>21</v>
      </c>
      <c r="D776" s="53">
        <v>8.5</v>
      </c>
      <c r="F776" s="138"/>
    </row>
    <row r="777" spans="1:11" ht="28.5" x14ac:dyDescent="0.2">
      <c r="A777" s="51"/>
      <c r="B777" s="83" t="s">
        <v>436</v>
      </c>
      <c r="C777" s="21" t="s">
        <v>21</v>
      </c>
      <c r="D777" s="53">
        <v>9.5</v>
      </c>
      <c r="F777" s="138"/>
    </row>
    <row r="778" spans="1:11" ht="28.5" x14ac:dyDescent="0.2">
      <c r="A778" s="51"/>
      <c r="B778" s="83" t="s">
        <v>434</v>
      </c>
      <c r="C778" s="21" t="s">
        <v>21</v>
      </c>
      <c r="D778" s="53">
        <v>2.6</v>
      </c>
      <c r="F778" s="138"/>
    </row>
    <row r="779" spans="1:11" x14ac:dyDescent="0.2">
      <c r="A779" s="51"/>
      <c r="B779" s="52" t="s">
        <v>435</v>
      </c>
      <c r="C779" s="21" t="s">
        <v>21</v>
      </c>
      <c r="D779" s="53">
        <v>1</v>
      </c>
      <c r="F779" s="138"/>
    </row>
    <row r="780" spans="1:11" x14ac:dyDescent="0.2">
      <c r="A780" s="51"/>
      <c r="B780" s="52"/>
      <c r="D780" s="53"/>
      <c r="E780" s="40"/>
      <c r="F780" s="139"/>
    </row>
    <row r="781" spans="1:11" ht="57" x14ac:dyDescent="0.2">
      <c r="A781" s="51" t="s">
        <v>73</v>
      </c>
      <c r="B781" s="52" t="s">
        <v>437</v>
      </c>
      <c r="D781" s="53"/>
      <c r="E781" s="40"/>
      <c r="F781" s="139"/>
      <c r="H781" s="166"/>
    </row>
    <row r="782" spans="1:11" x14ac:dyDescent="0.2">
      <c r="A782" s="51"/>
      <c r="B782" s="52" t="s">
        <v>438</v>
      </c>
      <c r="C782" s="21" t="s">
        <v>21</v>
      </c>
      <c r="D782" s="53">
        <v>14.5</v>
      </c>
      <c r="E782" s="40"/>
      <c r="F782" s="139">
        <f>D782*E782</f>
        <v>0</v>
      </c>
    </row>
    <row r="783" spans="1:11" x14ac:dyDescent="0.2">
      <c r="A783" s="51"/>
      <c r="B783" s="52" t="s">
        <v>439</v>
      </c>
      <c r="C783" s="21" t="s">
        <v>21</v>
      </c>
      <c r="D783" s="53">
        <v>17</v>
      </c>
      <c r="E783" s="40"/>
      <c r="F783" s="139">
        <f>D783*E783</f>
        <v>0</v>
      </c>
    </row>
    <row r="784" spans="1:11" x14ac:dyDescent="0.2">
      <c r="A784" s="51"/>
      <c r="B784" s="52"/>
      <c r="D784" s="53"/>
      <c r="E784" s="40"/>
      <c r="F784" s="139"/>
    </row>
    <row r="785" spans="1:6" ht="28.5" x14ac:dyDescent="0.25">
      <c r="A785" s="51" t="s">
        <v>85</v>
      </c>
      <c r="B785" s="52" t="s">
        <v>983</v>
      </c>
      <c r="C785" s="156"/>
      <c r="D785" s="159"/>
      <c r="E785" s="155"/>
      <c r="F785" s="153"/>
    </row>
    <row r="786" spans="1:6" ht="15.75" x14ac:dyDescent="0.25">
      <c r="A786" s="214"/>
      <c r="B786" s="52" t="s">
        <v>984</v>
      </c>
      <c r="C786" s="152"/>
      <c r="D786" s="157"/>
      <c r="E786" s="155"/>
      <c r="F786" s="153"/>
    </row>
    <row r="787" spans="1:6" ht="15.75" x14ac:dyDescent="0.2">
      <c r="A787" s="214"/>
      <c r="B787" s="52" t="s">
        <v>1040</v>
      </c>
      <c r="C787" s="21" t="s">
        <v>20</v>
      </c>
      <c r="D787" s="53">
        <v>1</v>
      </c>
      <c r="E787" s="40"/>
      <c r="F787" s="139">
        <f>D787*E787</f>
        <v>0</v>
      </c>
    </row>
    <row r="788" spans="1:6" ht="15.75" x14ac:dyDescent="0.2">
      <c r="A788" s="214"/>
      <c r="B788" s="52" t="s">
        <v>1039</v>
      </c>
      <c r="C788" s="21" t="s">
        <v>20</v>
      </c>
      <c r="D788" s="53">
        <v>1</v>
      </c>
      <c r="E788" s="40"/>
      <c r="F788" s="139">
        <f t="shared" ref="F788:F790" si="19">D788*E788</f>
        <v>0</v>
      </c>
    </row>
    <row r="789" spans="1:6" ht="15.75" x14ac:dyDescent="0.2">
      <c r="A789" s="214"/>
      <c r="B789" s="52" t="s">
        <v>1041</v>
      </c>
      <c r="C789" s="21" t="s">
        <v>20</v>
      </c>
      <c r="D789" s="53">
        <v>1</v>
      </c>
      <c r="E789" s="40"/>
      <c r="F789" s="139">
        <f t="shared" si="19"/>
        <v>0</v>
      </c>
    </row>
    <row r="790" spans="1:6" ht="15.75" x14ac:dyDescent="0.2">
      <c r="A790" s="214"/>
      <c r="B790" s="52" t="s">
        <v>1042</v>
      </c>
      <c r="C790" s="21" t="s">
        <v>20</v>
      </c>
      <c r="D790" s="53">
        <v>1</v>
      </c>
      <c r="E790" s="40"/>
      <c r="F790" s="139">
        <f t="shared" si="19"/>
        <v>0</v>
      </c>
    </row>
    <row r="791" spans="1:6" x14ac:dyDescent="0.2">
      <c r="A791" s="20"/>
      <c r="B791" s="44"/>
      <c r="D791" s="40"/>
      <c r="E791" s="85"/>
      <c r="F791" s="140"/>
    </row>
    <row r="792" spans="1:6" x14ac:dyDescent="0.2">
      <c r="A792" s="92"/>
      <c r="B792" s="88"/>
      <c r="C792" s="89"/>
      <c r="D792" s="90"/>
      <c r="E792" s="93"/>
      <c r="F792" s="146"/>
    </row>
    <row r="793" spans="1:6" ht="15" x14ac:dyDescent="0.25">
      <c r="A793" s="45" t="s">
        <v>91</v>
      </c>
      <c r="B793" s="78" t="s">
        <v>6</v>
      </c>
      <c r="C793" s="170"/>
      <c r="D793" s="40"/>
      <c r="E793" s="85"/>
      <c r="F793" s="145">
        <f>SUM(F732:F790)</f>
        <v>0</v>
      </c>
    </row>
    <row r="794" spans="1:6" ht="15" x14ac:dyDescent="0.2">
      <c r="A794" s="73" t="s">
        <v>108</v>
      </c>
      <c r="B794" s="78" t="s">
        <v>31</v>
      </c>
      <c r="D794" s="40"/>
      <c r="E794" s="74"/>
      <c r="F794" s="139"/>
    </row>
    <row r="795" spans="1:6" ht="15" x14ac:dyDescent="0.2">
      <c r="A795" s="73"/>
      <c r="B795" s="78"/>
      <c r="D795" s="40"/>
      <c r="E795" s="74"/>
      <c r="F795" s="139"/>
    </row>
    <row r="796" spans="1:6" ht="15" x14ac:dyDescent="0.2">
      <c r="A796" s="73"/>
      <c r="B796" s="78" t="s">
        <v>13</v>
      </c>
      <c r="D796" s="40"/>
      <c r="E796" s="74"/>
      <c r="F796" s="139"/>
    </row>
    <row r="797" spans="1:6" ht="15" x14ac:dyDescent="0.2">
      <c r="A797" s="73"/>
      <c r="B797" s="78"/>
      <c r="D797" s="40"/>
      <c r="E797" s="74"/>
      <c r="F797" s="139"/>
    </row>
    <row r="798" spans="1:6" ht="32.65" customHeight="1" x14ac:dyDescent="0.2">
      <c r="A798" s="73"/>
      <c r="B798" s="467" t="s">
        <v>1291</v>
      </c>
      <c r="C798" s="467"/>
      <c r="D798" s="467"/>
      <c r="E798" s="467"/>
      <c r="F798" s="467"/>
    </row>
    <row r="799" spans="1:6" ht="15" x14ac:dyDescent="0.2">
      <c r="A799" s="73"/>
      <c r="B799" s="467" t="s">
        <v>1292</v>
      </c>
      <c r="C799" s="467"/>
      <c r="D799" s="467"/>
      <c r="E799" s="467"/>
      <c r="F799" s="467"/>
    </row>
    <row r="800" spans="1:6" ht="15" x14ac:dyDescent="0.2">
      <c r="A800" s="73" t="s">
        <v>24</v>
      </c>
      <c r="B800" s="467" t="s">
        <v>1293</v>
      </c>
      <c r="C800" s="467"/>
      <c r="D800" s="467"/>
      <c r="E800" s="467"/>
      <c r="F800" s="467"/>
    </row>
    <row r="801" spans="1:6" ht="15" x14ac:dyDescent="0.2">
      <c r="A801" s="73" t="s">
        <v>24</v>
      </c>
      <c r="B801" s="467" t="s">
        <v>1573</v>
      </c>
      <c r="C801" s="467"/>
      <c r="D801" s="467"/>
      <c r="E801" s="467"/>
      <c r="F801" s="467"/>
    </row>
    <row r="802" spans="1:6" ht="28.5" x14ac:dyDescent="0.2">
      <c r="A802" s="73" t="s">
        <v>24</v>
      </c>
      <c r="B802" s="200" t="s">
        <v>1295</v>
      </c>
      <c r="C802" s="33"/>
      <c r="D802" s="33"/>
      <c r="E802" s="85"/>
      <c r="F802" s="140"/>
    </row>
    <row r="803" spans="1:6" ht="28.5" x14ac:dyDescent="0.2">
      <c r="A803" s="73" t="s">
        <v>24</v>
      </c>
      <c r="B803" s="200" t="s">
        <v>1296</v>
      </c>
      <c r="C803" s="33"/>
      <c r="D803" s="33"/>
      <c r="E803" s="85"/>
      <c r="F803" s="140"/>
    </row>
    <row r="804" spans="1:6" ht="15" x14ac:dyDescent="0.2">
      <c r="A804" s="73" t="s">
        <v>24</v>
      </c>
      <c r="B804" s="200" t="s">
        <v>1297</v>
      </c>
      <c r="C804" s="33"/>
      <c r="D804" s="33"/>
      <c r="E804" s="85"/>
      <c r="F804" s="140"/>
    </row>
    <row r="805" spans="1:6" ht="15" x14ac:dyDescent="0.2">
      <c r="A805" s="73" t="s">
        <v>24</v>
      </c>
      <c r="B805" s="200" t="s">
        <v>1298</v>
      </c>
      <c r="C805" s="33"/>
      <c r="D805" s="33"/>
      <c r="E805" s="85"/>
      <c r="F805" s="140"/>
    </row>
    <row r="806" spans="1:6" ht="15" x14ac:dyDescent="0.2">
      <c r="A806" s="73" t="s">
        <v>24</v>
      </c>
      <c r="B806" s="200" t="s">
        <v>1299</v>
      </c>
      <c r="C806" s="33"/>
      <c r="D806" s="33"/>
      <c r="E806" s="85"/>
      <c r="F806" s="140"/>
    </row>
    <row r="807" spans="1:6" ht="15" x14ac:dyDescent="0.2">
      <c r="A807" s="73" t="s">
        <v>24</v>
      </c>
      <c r="B807" s="200" t="s">
        <v>1300</v>
      </c>
      <c r="C807" s="33"/>
      <c r="D807" s="33"/>
      <c r="E807" s="85"/>
      <c r="F807" s="140"/>
    </row>
    <row r="808" spans="1:6" ht="15" x14ac:dyDescent="0.2">
      <c r="A808" s="73" t="s">
        <v>24</v>
      </c>
      <c r="B808" s="200" t="s">
        <v>1301</v>
      </c>
      <c r="C808" s="33"/>
      <c r="D808" s="33"/>
      <c r="E808" s="85"/>
      <c r="F808" s="140"/>
    </row>
    <row r="809" spans="1:6" ht="15" x14ac:dyDescent="0.2">
      <c r="A809" s="73" t="s">
        <v>24</v>
      </c>
      <c r="B809" s="200" t="s">
        <v>1302</v>
      </c>
      <c r="C809" s="33"/>
      <c r="D809" s="33"/>
      <c r="E809" s="85"/>
      <c r="F809" s="140"/>
    </row>
    <row r="810" spans="1:6" ht="60" customHeight="1" x14ac:dyDescent="0.2">
      <c r="A810" s="73"/>
      <c r="B810" s="468" t="s">
        <v>1574</v>
      </c>
      <c r="C810" s="468"/>
      <c r="D810" s="468"/>
      <c r="E810" s="468"/>
      <c r="F810" s="468"/>
    </row>
    <row r="811" spans="1:6" ht="45" customHeight="1" x14ac:dyDescent="0.2">
      <c r="A811" s="73"/>
      <c r="B811" s="467" t="s">
        <v>1304</v>
      </c>
      <c r="C811" s="467"/>
      <c r="D811" s="467"/>
      <c r="E811" s="467"/>
      <c r="F811" s="467"/>
    </row>
    <row r="812" spans="1:6" ht="45" customHeight="1" x14ac:dyDescent="0.2">
      <c r="A812" s="73"/>
      <c r="B812" s="467" t="s">
        <v>1305</v>
      </c>
      <c r="C812" s="467"/>
      <c r="D812" s="467"/>
      <c r="E812" s="467"/>
      <c r="F812" s="467"/>
    </row>
    <row r="813" spans="1:6" ht="48.6" customHeight="1" x14ac:dyDescent="0.2">
      <c r="A813" s="73"/>
      <c r="B813" s="467" t="s">
        <v>1306</v>
      </c>
      <c r="C813" s="467"/>
      <c r="D813" s="467"/>
      <c r="E813" s="467"/>
      <c r="F813" s="467"/>
    </row>
    <row r="814" spans="1:6" ht="34.15" customHeight="1" x14ac:dyDescent="0.2">
      <c r="A814" s="73"/>
      <c r="B814" s="467" t="s">
        <v>1307</v>
      </c>
      <c r="C814" s="467"/>
      <c r="D814" s="467"/>
      <c r="E814" s="467"/>
      <c r="F814" s="467"/>
    </row>
    <row r="815" spans="1:6" ht="58.15" customHeight="1" x14ac:dyDescent="0.2">
      <c r="A815" s="73"/>
      <c r="B815" s="467" t="s">
        <v>1575</v>
      </c>
      <c r="C815" s="467"/>
      <c r="D815" s="467"/>
      <c r="E815" s="467"/>
      <c r="F815" s="467"/>
    </row>
    <row r="816" spans="1:6" ht="30.6" customHeight="1" x14ac:dyDescent="0.2">
      <c r="A816" s="73"/>
      <c r="B816" s="467" t="s">
        <v>1309</v>
      </c>
      <c r="C816" s="467"/>
      <c r="D816" s="467"/>
      <c r="E816" s="467"/>
      <c r="F816" s="467"/>
    </row>
    <row r="817" spans="1:7" ht="58.15" customHeight="1" x14ac:dyDescent="0.2">
      <c r="A817" s="73"/>
      <c r="B817" s="467" t="s">
        <v>1310</v>
      </c>
      <c r="C817" s="467"/>
      <c r="D817" s="467"/>
      <c r="E817" s="467"/>
      <c r="F817" s="467"/>
    </row>
    <row r="818" spans="1:7" x14ac:dyDescent="0.2">
      <c r="A818" s="20"/>
      <c r="B818" s="19"/>
      <c r="D818" s="40"/>
      <c r="E818" s="74"/>
      <c r="F818" s="139"/>
    </row>
    <row r="819" spans="1:7" ht="71.25" x14ac:dyDescent="0.2">
      <c r="A819" s="20" t="s">
        <v>18</v>
      </c>
      <c r="B819" s="19" t="s">
        <v>1576</v>
      </c>
      <c r="E819" s="40"/>
      <c r="F819" s="40"/>
      <c r="G819" s="215"/>
    </row>
    <row r="820" spans="1:7" ht="57" x14ac:dyDescent="0.2">
      <c r="A820" s="20"/>
      <c r="B820" s="19" t="s">
        <v>1577</v>
      </c>
      <c r="C820" s="21" t="s">
        <v>221</v>
      </c>
      <c r="D820" s="22">
        <v>10</v>
      </c>
      <c r="E820" s="40"/>
      <c r="F820" s="139">
        <f t="shared" ref="F820" si="20">D820*E820</f>
        <v>0</v>
      </c>
    </row>
    <row r="821" spans="1:7" x14ac:dyDescent="0.2">
      <c r="A821" s="20"/>
      <c r="B821" s="19"/>
      <c r="D821" s="40"/>
      <c r="E821" s="74"/>
      <c r="F821" s="139"/>
    </row>
    <row r="822" spans="1:7" ht="185.25" x14ac:dyDescent="0.2">
      <c r="A822" s="183" t="s">
        <v>19</v>
      </c>
      <c r="B822" s="128" t="s">
        <v>1578</v>
      </c>
      <c r="C822" s="28"/>
      <c r="D822" s="27"/>
      <c r="E822" s="149"/>
      <c r="F822" s="198"/>
      <c r="G822" s="215"/>
    </row>
    <row r="823" spans="1:7" ht="28.5" x14ac:dyDescent="0.2">
      <c r="A823" s="193"/>
      <c r="B823" s="25" t="s">
        <v>1311</v>
      </c>
      <c r="C823" s="28"/>
      <c r="D823" s="27"/>
      <c r="E823" s="149"/>
      <c r="F823" s="198"/>
    </row>
    <row r="824" spans="1:7" ht="42.75" x14ac:dyDescent="0.2">
      <c r="A824" s="193"/>
      <c r="B824" s="128" t="s">
        <v>1579</v>
      </c>
      <c r="C824" s="28"/>
      <c r="D824" s="27"/>
      <c r="E824" s="149"/>
      <c r="F824" s="198"/>
    </row>
    <row r="825" spans="1:7" ht="15" x14ac:dyDescent="0.2">
      <c r="A825" s="193"/>
      <c r="B825" s="128" t="s">
        <v>1314</v>
      </c>
      <c r="C825" s="28"/>
      <c r="D825" s="27"/>
      <c r="E825" s="149"/>
      <c r="F825" s="198"/>
    </row>
    <row r="826" spans="1:7" ht="30.75" x14ac:dyDescent="0.2">
      <c r="A826" s="193"/>
      <c r="B826" s="128" t="s">
        <v>1580</v>
      </c>
      <c r="C826" s="28"/>
      <c r="D826" s="27"/>
      <c r="E826" s="149"/>
      <c r="F826" s="198"/>
    </row>
    <row r="827" spans="1:7" ht="71.25" x14ac:dyDescent="0.2">
      <c r="A827" s="193"/>
      <c r="B827" s="128" t="s">
        <v>1316</v>
      </c>
      <c r="C827" s="28"/>
      <c r="D827" s="27"/>
      <c r="E827" s="149"/>
      <c r="F827" s="198"/>
    </row>
    <row r="828" spans="1:7" ht="28.5" x14ac:dyDescent="0.2">
      <c r="A828" s="98" t="s">
        <v>24</v>
      </c>
      <c r="B828" s="199" t="s">
        <v>1706</v>
      </c>
      <c r="C828" s="28" t="s">
        <v>224</v>
      </c>
      <c r="D828" s="86">
        <v>17</v>
      </c>
      <c r="E828" s="27"/>
      <c r="F828" s="139">
        <f t="shared" ref="F828" si="21">D828*E828</f>
        <v>0</v>
      </c>
    </row>
    <row r="829" spans="1:7" x14ac:dyDescent="0.2">
      <c r="A829" s="98"/>
      <c r="B829" s="199" t="s">
        <v>1581</v>
      </c>
      <c r="C829" s="28"/>
      <c r="D829" s="86"/>
      <c r="E829" s="27"/>
      <c r="F829" s="27"/>
    </row>
    <row r="830" spans="1:7" ht="28.5" x14ac:dyDescent="0.2">
      <c r="A830" s="98" t="s">
        <v>24</v>
      </c>
      <c r="B830" s="199" t="s">
        <v>1582</v>
      </c>
      <c r="C830" s="28" t="s">
        <v>224</v>
      </c>
      <c r="D830" s="86">
        <v>9.5</v>
      </c>
      <c r="E830" s="27"/>
      <c r="F830" s="139">
        <f t="shared" ref="F830" si="22">D830*E830</f>
        <v>0</v>
      </c>
    </row>
    <row r="831" spans="1:7" x14ac:dyDescent="0.2">
      <c r="A831" s="20"/>
      <c r="B831" s="19" t="s">
        <v>1583</v>
      </c>
      <c r="D831" s="40"/>
      <c r="E831" s="74"/>
      <c r="F831" s="139"/>
    </row>
    <row r="832" spans="1:7" x14ac:dyDescent="0.2">
      <c r="A832" s="72"/>
      <c r="B832" s="426"/>
      <c r="C832" s="96"/>
      <c r="D832" s="427"/>
      <c r="E832" s="428"/>
      <c r="F832" s="429"/>
    </row>
    <row r="833" spans="1:6" x14ac:dyDescent="0.2">
      <c r="A833" s="20"/>
      <c r="B833" s="19"/>
      <c r="D833" s="40"/>
      <c r="E833" s="74"/>
      <c r="F833" s="139"/>
    </row>
    <row r="834" spans="1:6" ht="15" x14ac:dyDescent="0.25">
      <c r="A834" s="73" t="s">
        <v>108</v>
      </c>
      <c r="B834" s="78" t="s">
        <v>1325</v>
      </c>
      <c r="C834" s="125"/>
      <c r="D834" s="40"/>
      <c r="E834" s="74"/>
      <c r="F834" s="144">
        <f>SUM(F820:F830)</f>
        <v>0</v>
      </c>
    </row>
    <row r="835" spans="1:6" ht="15" x14ac:dyDescent="0.25">
      <c r="A835" s="73"/>
      <c r="B835" s="78"/>
      <c r="C835" s="125"/>
      <c r="D835" s="40"/>
      <c r="E835" s="74"/>
      <c r="F835" s="144"/>
    </row>
    <row r="836" spans="1:6" ht="15" x14ac:dyDescent="0.25">
      <c r="A836" s="73"/>
      <c r="B836" s="78"/>
      <c r="C836" s="125"/>
      <c r="D836" s="40"/>
      <c r="E836" s="74"/>
      <c r="F836" s="144"/>
    </row>
    <row r="837" spans="1:6" ht="15" x14ac:dyDescent="0.25">
      <c r="A837" s="73"/>
      <c r="B837" s="78"/>
      <c r="C837" s="125"/>
      <c r="D837" s="40"/>
      <c r="E837" s="74"/>
      <c r="F837" s="144"/>
    </row>
    <row r="838" spans="1:6" s="151" customFormat="1" x14ac:dyDescent="0.2">
      <c r="B838" s="216"/>
      <c r="D838" s="217"/>
      <c r="E838" s="217"/>
      <c r="F838" s="217"/>
    </row>
    <row r="839" spans="1:6" s="151" customFormat="1" ht="15" x14ac:dyDescent="0.25">
      <c r="A839" s="377" t="s">
        <v>142</v>
      </c>
      <c r="B839" s="236" t="s">
        <v>788</v>
      </c>
      <c r="D839" s="217"/>
      <c r="E839" s="217"/>
      <c r="F839" s="217"/>
    </row>
    <row r="840" spans="1:6" s="151" customFormat="1" x14ac:dyDescent="0.2">
      <c r="B840" s="216"/>
      <c r="D840" s="217"/>
      <c r="E840" s="217"/>
      <c r="F840" s="217"/>
    </row>
    <row r="841" spans="1:6" s="151" customFormat="1" x14ac:dyDescent="0.2">
      <c r="B841" s="216"/>
      <c r="D841" s="217"/>
      <c r="E841" s="217"/>
      <c r="F841" s="217"/>
    </row>
    <row r="842" spans="1:6" s="151" customFormat="1" x14ac:dyDescent="0.2">
      <c r="B842" s="216"/>
      <c r="D842" s="217"/>
      <c r="E842" s="217"/>
      <c r="F842" s="217"/>
    </row>
    <row r="843" spans="1:6" s="151" customFormat="1" ht="15" x14ac:dyDescent="0.25">
      <c r="B843" s="237" t="s">
        <v>440</v>
      </c>
      <c r="D843" s="217"/>
      <c r="E843" s="217"/>
      <c r="F843" s="217"/>
    </row>
    <row r="844" spans="1:6" s="151" customFormat="1" ht="42.75" x14ac:dyDescent="0.2">
      <c r="B844" s="216" t="s">
        <v>441</v>
      </c>
      <c r="D844" s="217"/>
      <c r="E844" s="217"/>
      <c r="F844" s="217"/>
    </row>
    <row r="845" spans="1:6" s="151" customFormat="1" x14ac:dyDescent="0.2">
      <c r="A845" s="378" t="s">
        <v>18</v>
      </c>
      <c r="B845" s="151" t="s">
        <v>442</v>
      </c>
      <c r="D845" s="217"/>
      <c r="E845" s="217"/>
      <c r="F845" s="217"/>
    </row>
    <row r="846" spans="1:6" s="151" customFormat="1" x14ac:dyDescent="0.2">
      <c r="A846" s="378" t="s">
        <v>19</v>
      </c>
      <c r="B846" s="151" t="s">
        <v>443</v>
      </c>
      <c r="D846" s="217"/>
      <c r="E846" s="217"/>
      <c r="F846" s="217"/>
    </row>
    <row r="847" spans="1:6" s="151" customFormat="1" x14ac:dyDescent="0.2">
      <c r="A847" s="378" t="s">
        <v>25</v>
      </c>
      <c r="B847" s="151" t="s">
        <v>444</v>
      </c>
      <c r="D847" s="217"/>
      <c r="E847" s="217"/>
      <c r="F847" s="217"/>
    </row>
    <row r="848" spans="1:6" s="151" customFormat="1" ht="30.6" customHeight="1" x14ac:dyDescent="0.2">
      <c r="A848" s="378"/>
      <c r="B848" s="474" t="s">
        <v>445</v>
      </c>
      <c r="C848" s="474"/>
      <c r="D848" s="474"/>
      <c r="E848" s="217"/>
      <c r="F848" s="217"/>
    </row>
    <row r="849" spans="1:6" s="151" customFormat="1" ht="114" customHeight="1" x14ac:dyDescent="0.2">
      <c r="A849" s="378"/>
      <c r="B849" s="474" t="s">
        <v>446</v>
      </c>
      <c r="C849" s="474"/>
      <c r="D849" s="474"/>
      <c r="E849" s="474"/>
      <c r="F849" s="217"/>
    </row>
    <row r="850" spans="1:6" s="151" customFormat="1" x14ac:dyDescent="0.2">
      <c r="A850" s="378"/>
      <c r="D850" s="217"/>
      <c r="E850" s="217"/>
      <c r="F850" s="217"/>
    </row>
    <row r="851" spans="1:6" s="151" customFormat="1" ht="15" x14ac:dyDescent="0.25">
      <c r="A851" s="379"/>
      <c r="B851" s="238" t="s">
        <v>447</v>
      </c>
      <c r="C851" s="219"/>
      <c r="D851" s="220"/>
      <c r="E851" s="218"/>
      <c r="F851" s="218"/>
    </row>
    <row r="852" spans="1:6" s="151" customFormat="1" x14ac:dyDescent="0.2">
      <c r="A852" s="379"/>
      <c r="B852" s="413"/>
      <c r="C852" s="219"/>
      <c r="D852" s="220"/>
      <c r="E852" s="218"/>
      <c r="F852" s="218"/>
    </row>
    <row r="853" spans="1:6" s="151" customFormat="1" x14ac:dyDescent="0.2">
      <c r="A853" s="379"/>
      <c r="B853" s="475" t="s">
        <v>448</v>
      </c>
      <c r="C853" s="475"/>
      <c r="D853" s="475"/>
      <c r="E853" s="475"/>
      <c r="F853" s="218"/>
    </row>
    <row r="854" spans="1:6" s="151" customFormat="1" ht="31.9" customHeight="1" x14ac:dyDescent="0.2">
      <c r="A854" s="379"/>
      <c r="B854" s="474" t="s">
        <v>449</v>
      </c>
      <c r="C854" s="474"/>
      <c r="D854" s="474"/>
      <c r="E854" s="474"/>
      <c r="F854" s="218"/>
    </row>
    <row r="855" spans="1:6" s="151" customFormat="1" ht="31.15" customHeight="1" x14ac:dyDescent="0.2">
      <c r="A855" s="379"/>
      <c r="B855" s="475" t="s">
        <v>450</v>
      </c>
      <c r="C855" s="475"/>
      <c r="D855" s="475"/>
      <c r="E855" s="475"/>
      <c r="F855" s="218"/>
    </row>
    <row r="856" spans="1:6" s="151" customFormat="1" x14ac:dyDescent="0.2">
      <c r="A856" s="379"/>
      <c r="B856" s="475" t="s">
        <v>451</v>
      </c>
      <c r="C856" s="475"/>
      <c r="D856" s="475"/>
      <c r="E856" s="475"/>
      <c r="F856" s="218"/>
    </row>
    <row r="857" spans="1:6" s="151" customFormat="1" ht="60" customHeight="1" x14ac:dyDescent="0.2">
      <c r="A857" s="380" t="s">
        <v>83</v>
      </c>
      <c r="B857" s="474" t="s">
        <v>452</v>
      </c>
      <c r="C857" s="474"/>
      <c r="D857" s="474"/>
      <c r="E857" s="474"/>
      <c r="F857" s="218"/>
    </row>
    <row r="858" spans="1:6" s="151" customFormat="1" x14ac:dyDescent="0.2">
      <c r="A858" s="380" t="s">
        <v>84</v>
      </c>
      <c r="B858" s="406" t="s">
        <v>453</v>
      </c>
      <c r="C858" s="255"/>
      <c r="D858" s="407"/>
      <c r="E858" s="408"/>
      <c r="F858" s="218"/>
    </row>
    <row r="859" spans="1:6" s="151" customFormat="1" x14ac:dyDescent="0.2">
      <c r="A859" s="380" t="s">
        <v>127</v>
      </c>
      <c r="B859" s="406" t="s">
        <v>454</v>
      </c>
      <c r="C859" s="255"/>
      <c r="D859" s="407"/>
      <c r="E859" s="408"/>
      <c r="F859" s="218"/>
    </row>
    <row r="860" spans="1:6" s="151" customFormat="1" x14ac:dyDescent="0.2">
      <c r="A860" s="380" t="s">
        <v>128</v>
      </c>
      <c r="B860" s="476" t="s">
        <v>1189</v>
      </c>
      <c r="C860" s="476"/>
      <c r="D860" s="476"/>
      <c r="E860" s="476"/>
      <c r="F860" s="218"/>
    </row>
    <row r="861" spans="1:6" s="151" customFormat="1" ht="44.65" customHeight="1" x14ac:dyDescent="0.2">
      <c r="A861" s="380" t="s">
        <v>129</v>
      </c>
      <c r="B861" s="474" t="s">
        <v>455</v>
      </c>
      <c r="C861" s="474"/>
      <c r="D861" s="474"/>
      <c r="E861" s="474"/>
      <c r="F861" s="218"/>
    </row>
    <row r="862" spans="1:6" s="151" customFormat="1" x14ac:dyDescent="0.2">
      <c r="A862" s="380" t="s">
        <v>313</v>
      </c>
      <c r="B862" s="474" t="s">
        <v>456</v>
      </c>
      <c r="C862" s="474"/>
      <c r="D862" s="474"/>
      <c r="E862" s="474"/>
      <c r="F862" s="218"/>
    </row>
    <row r="863" spans="1:6" s="151" customFormat="1" x14ac:dyDescent="0.2">
      <c r="A863" s="380" t="s">
        <v>315</v>
      </c>
      <c r="B863" s="474" t="s">
        <v>457</v>
      </c>
      <c r="C863" s="474"/>
      <c r="D863" s="474"/>
      <c r="E863" s="408"/>
      <c r="F863" s="218"/>
    </row>
    <row r="864" spans="1:6" s="151" customFormat="1" x14ac:dyDescent="0.2">
      <c r="A864" s="380" t="s">
        <v>458</v>
      </c>
      <c r="B864" s="474" t="s">
        <v>459</v>
      </c>
      <c r="C864" s="474"/>
      <c r="D864" s="474"/>
      <c r="E864" s="408"/>
      <c r="F864" s="218"/>
    </row>
    <row r="865" spans="1:6" s="151" customFormat="1" ht="46.9" customHeight="1" x14ac:dyDescent="0.2">
      <c r="A865" s="380" t="s">
        <v>460</v>
      </c>
      <c r="B865" s="474" t="s">
        <v>461</v>
      </c>
      <c r="C865" s="474"/>
      <c r="D865" s="474"/>
      <c r="E865" s="474"/>
      <c r="F865" s="218"/>
    </row>
    <row r="866" spans="1:6" s="151" customFormat="1" ht="31.9" customHeight="1" x14ac:dyDescent="0.2">
      <c r="A866" s="380" t="s">
        <v>462</v>
      </c>
      <c r="B866" s="474" t="s">
        <v>463</v>
      </c>
      <c r="C866" s="474"/>
      <c r="D866" s="474"/>
      <c r="E866" s="474"/>
      <c r="F866" s="218"/>
    </row>
    <row r="867" spans="1:6" s="151" customFormat="1" ht="21" customHeight="1" x14ac:dyDescent="0.2">
      <c r="A867" s="380" t="s">
        <v>464</v>
      </c>
      <c r="B867" s="474" t="s">
        <v>465</v>
      </c>
      <c r="C867" s="474"/>
      <c r="D867" s="474"/>
      <c r="E867" s="474"/>
      <c r="F867" s="218"/>
    </row>
    <row r="868" spans="1:6" s="151" customFormat="1" ht="29.65" customHeight="1" x14ac:dyDescent="0.2">
      <c r="A868" s="379"/>
      <c r="B868" s="474" t="s">
        <v>466</v>
      </c>
      <c r="C868" s="474"/>
      <c r="D868" s="474"/>
      <c r="E868" s="474"/>
      <c r="F868" s="218"/>
    </row>
    <row r="869" spans="1:6" s="151" customFormat="1" ht="30" customHeight="1" x14ac:dyDescent="0.2">
      <c r="A869" s="379"/>
      <c r="B869" s="474" t="s">
        <v>467</v>
      </c>
      <c r="C869" s="474"/>
      <c r="D869" s="474"/>
      <c r="E869" s="474"/>
      <c r="F869" s="218"/>
    </row>
    <row r="870" spans="1:6" s="151" customFormat="1" ht="57.6" customHeight="1" x14ac:dyDescent="0.2">
      <c r="A870" s="379"/>
      <c r="B870" s="474" t="s">
        <v>468</v>
      </c>
      <c r="C870" s="474"/>
      <c r="D870" s="474"/>
      <c r="E870" s="474"/>
      <c r="F870" s="218"/>
    </row>
    <row r="871" spans="1:6" s="151" customFormat="1" ht="47.65" customHeight="1" x14ac:dyDescent="0.2">
      <c r="A871" s="379"/>
      <c r="B871" s="474" t="s">
        <v>469</v>
      </c>
      <c r="C871" s="474"/>
      <c r="D871" s="474"/>
      <c r="E871" s="474"/>
      <c r="F871" s="218"/>
    </row>
    <row r="872" spans="1:6" s="151" customFormat="1" ht="33.6" customHeight="1" x14ac:dyDescent="0.2">
      <c r="A872" s="379"/>
      <c r="B872" s="474" t="s">
        <v>470</v>
      </c>
      <c r="C872" s="474"/>
      <c r="D872" s="474"/>
      <c r="E872" s="474"/>
      <c r="F872" s="218"/>
    </row>
    <row r="873" spans="1:6" s="151" customFormat="1" ht="30.6" customHeight="1" x14ac:dyDescent="0.2">
      <c r="A873" s="379"/>
      <c r="B873" s="474" t="s">
        <v>471</v>
      </c>
      <c r="C873" s="474"/>
      <c r="D873" s="474"/>
      <c r="E873" s="474"/>
      <c r="F873" s="218"/>
    </row>
    <row r="874" spans="1:6" s="151" customFormat="1" ht="45.6" customHeight="1" x14ac:dyDescent="0.2">
      <c r="A874" s="379"/>
      <c r="B874" s="474" t="s">
        <v>472</v>
      </c>
      <c r="C874" s="474"/>
      <c r="D874" s="474"/>
      <c r="E874" s="474"/>
      <c r="F874" s="218"/>
    </row>
    <row r="875" spans="1:6" s="151" customFormat="1" ht="78" customHeight="1" x14ac:dyDescent="0.2">
      <c r="A875" s="379"/>
      <c r="B875" s="474" t="s">
        <v>473</v>
      </c>
      <c r="C875" s="474"/>
      <c r="D875" s="474"/>
      <c r="E875" s="474"/>
      <c r="F875" s="218"/>
    </row>
    <row r="876" spans="1:6" s="151" customFormat="1" ht="48.6" customHeight="1" x14ac:dyDescent="0.2">
      <c r="A876" s="379"/>
      <c r="B876" s="474" t="s">
        <v>474</v>
      </c>
      <c r="C876" s="474"/>
      <c r="D876" s="474"/>
      <c r="E876" s="474"/>
      <c r="F876" s="218"/>
    </row>
    <row r="877" spans="1:6" s="151" customFormat="1" ht="31.9" customHeight="1" x14ac:dyDescent="0.2">
      <c r="A877" s="379"/>
      <c r="B877" s="474" t="s">
        <v>475</v>
      </c>
      <c r="C877" s="474"/>
      <c r="D877" s="474"/>
      <c r="E877" s="474"/>
      <c r="F877" s="218"/>
    </row>
    <row r="878" spans="1:6" s="151" customFormat="1" ht="44.65" customHeight="1" x14ac:dyDescent="0.2">
      <c r="A878" s="379"/>
      <c r="B878" s="474" t="s">
        <v>476</v>
      </c>
      <c r="C878" s="474"/>
      <c r="D878" s="474"/>
      <c r="E878" s="474"/>
      <c r="F878" s="218"/>
    </row>
    <row r="879" spans="1:6" s="151" customFormat="1" ht="32.65" customHeight="1" x14ac:dyDescent="0.2">
      <c r="A879" s="379"/>
      <c r="B879" s="474" t="s">
        <v>477</v>
      </c>
      <c r="C879" s="474"/>
      <c r="D879" s="474"/>
      <c r="E879" s="474"/>
      <c r="F879" s="218"/>
    </row>
    <row r="880" spans="1:6" s="151" customFormat="1" ht="34.9" customHeight="1" x14ac:dyDescent="0.2">
      <c r="A880" s="379"/>
      <c r="B880" s="474" t="s">
        <v>478</v>
      </c>
      <c r="C880" s="474"/>
      <c r="D880" s="474"/>
      <c r="E880" s="474"/>
      <c r="F880" s="218"/>
    </row>
    <row r="881" spans="1:6" s="151" customFormat="1" x14ac:dyDescent="0.2">
      <c r="A881" s="379"/>
      <c r="B881" s="219"/>
      <c r="C881" s="219"/>
      <c r="D881" s="219"/>
      <c r="E881" s="219"/>
      <c r="F881" s="218"/>
    </row>
    <row r="882" spans="1:6" s="151" customFormat="1" ht="32.65" customHeight="1" x14ac:dyDescent="0.2">
      <c r="A882" s="379"/>
      <c r="B882" s="474" t="s">
        <v>479</v>
      </c>
      <c r="C882" s="474"/>
      <c r="D882" s="474"/>
      <c r="E882" s="474"/>
      <c r="F882" s="218"/>
    </row>
    <row r="883" spans="1:6" s="151" customFormat="1" ht="32.65" customHeight="1" x14ac:dyDescent="0.2">
      <c r="A883" s="379"/>
      <c r="B883" s="474" t="s">
        <v>480</v>
      </c>
      <c r="C883" s="474"/>
      <c r="D883" s="474"/>
      <c r="E883" s="474"/>
      <c r="F883" s="218"/>
    </row>
    <row r="884" spans="1:6" s="151" customFormat="1" ht="46.15" customHeight="1" x14ac:dyDescent="0.2">
      <c r="A884" s="379"/>
      <c r="B884" s="474" t="s">
        <v>481</v>
      </c>
      <c r="C884" s="474"/>
      <c r="D884" s="474"/>
      <c r="E884" s="474"/>
      <c r="F884" s="218"/>
    </row>
    <row r="885" spans="1:6" s="151" customFormat="1" x14ac:dyDescent="0.2">
      <c r="A885" s="379"/>
      <c r="B885" s="474" t="s">
        <v>482</v>
      </c>
      <c r="C885" s="474"/>
      <c r="D885" s="474"/>
      <c r="E885" s="474"/>
      <c r="F885" s="218"/>
    </row>
    <row r="886" spans="1:6" s="151" customFormat="1" x14ac:dyDescent="0.2">
      <c r="A886" s="379"/>
      <c r="B886" s="475" t="s">
        <v>482</v>
      </c>
      <c r="C886" s="475"/>
      <c r="D886" s="475"/>
      <c r="E886" s="475"/>
      <c r="F886" s="218"/>
    </row>
    <row r="887" spans="1:6" s="151" customFormat="1" x14ac:dyDescent="0.2">
      <c r="B887" s="216"/>
      <c r="D887" s="217"/>
      <c r="E887" s="217"/>
      <c r="F887" s="217"/>
    </row>
    <row r="888" spans="1:6" s="151" customFormat="1" x14ac:dyDescent="0.2">
      <c r="A888" s="221" t="s">
        <v>483</v>
      </c>
      <c r="B888" s="222" t="s">
        <v>484</v>
      </c>
      <c r="C888" s="221" t="s">
        <v>485</v>
      </c>
      <c r="D888" s="221" t="s">
        <v>486</v>
      </c>
      <c r="E888" s="221" t="s">
        <v>487</v>
      </c>
      <c r="F888" s="221" t="s">
        <v>488</v>
      </c>
    </row>
    <row r="889" spans="1:6" s="151" customFormat="1" x14ac:dyDescent="0.2">
      <c r="A889" s="221"/>
      <c r="B889" s="222"/>
      <c r="C889" s="221"/>
      <c r="D889" s="221"/>
      <c r="E889" s="221"/>
      <c r="F889" s="221"/>
    </row>
    <row r="890" spans="1:6" s="241" customFormat="1" ht="15" x14ac:dyDescent="0.25">
      <c r="A890" s="381" t="s">
        <v>125</v>
      </c>
      <c r="B890" s="240" t="s">
        <v>489</v>
      </c>
      <c r="C890" s="240"/>
      <c r="D890" s="240"/>
      <c r="E890" s="239"/>
      <c r="F890" s="239"/>
    </row>
    <row r="891" spans="1:6" s="151" customFormat="1" x14ac:dyDescent="0.2">
      <c r="A891" s="221"/>
      <c r="B891" s="222"/>
      <c r="C891" s="221"/>
      <c r="D891" s="221"/>
      <c r="E891" s="221"/>
      <c r="F891" s="221"/>
    </row>
    <row r="892" spans="1:6" s="151" customFormat="1" x14ac:dyDescent="0.2">
      <c r="A892" s="221"/>
      <c r="B892" s="242" t="s">
        <v>490</v>
      </c>
      <c r="C892" s="221"/>
      <c r="D892" s="221"/>
      <c r="E892" s="221"/>
      <c r="F892" s="221"/>
    </row>
    <row r="893" spans="1:6" s="151" customFormat="1" ht="42.75" x14ac:dyDescent="0.2">
      <c r="A893" s="221"/>
      <c r="B893" s="243" t="s">
        <v>491</v>
      </c>
      <c r="C893" s="221"/>
      <c r="D893" s="221"/>
      <c r="E893" s="221"/>
      <c r="F893" s="221"/>
    </row>
    <row r="894" spans="1:6" s="151" customFormat="1" ht="28.5" x14ac:dyDescent="0.2">
      <c r="A894" s="221"/>
      <c r="B894" s="243" t="s">
        <v>492</v>
      </c>
      <c r="C894" s="221"/>
      <c r="D894" s="221"/>
      <c r="E894" s="221"/>
      <c r="F894" s="221"/>
    </row>
    <row r="895" spans="1:6" s="241" customFormat="1" ht="28.5" x14ac:dyDescent="0.2">
      <c r="A895" s="382"/>
      <c r="B895" s="243" t="s">
        <v>493</v>
      </c>
    </row>
    <row r="896" spans="1:6" s="241" customFormat="1" x14ac:dyDescent="0.2">
      <c r="A896" s="382"/>
      <c r="B896" s="243"/>
    </row>
    <row r="897" spans="1:6" s="241" customFormat="1" ht="15" x14ac:dyDescent="0.2">
      <c r="A897" s="382"/>
      <c r="B897" s="244" t="s">
        <v>33</v>
      </c>
    </row>
    <row r="898" spans="1:6" s="241" customFormat="1" ht="28.5" x14ac:dyDescent="0.2">
      <c r="A898" s="382"/>
      <c r="B898" s="245" t="s">
        <v>760</v>
      </c>
    </row>
    <row r="899" spans="1:6" s="241" customFormat="1" x14ac:dyDescent="0.2">
      <c r="A899" s="382"/>
      <c r="B899" s="243"/>
    </row>
    <row r="900" spans="1:6" s="151" customFormat="1" ht="28.5" x14ac:dyDescent="0.2">
      <c r="A900" s="383" t="s">
        <v>494</v>
      </c>
      <c r="B900" s="219" t="s">
        <v>495</v>
      </c>
      <c r="C900" s="246"/>
      <c r="D900" s="246"/>
      <c r="E900" s="247"/>
      <c r="F900" s="248"/>
    </row>
    <row r="901" spans="1:6" s="151" customFormat="1" ht="28.5" x14ac:dyDescent="0.2">
      <c r="A901" s="383"/>
      <c r="B901" s="219" t="s">
        <v>496</v>
      </c>
      <c r="C901" s="246"/>
      <c r="D901" s="246"/>
      <c r="E901" s="247"/>
      <c r="F901" s="248"/>
    </row>
    <row r="902" spans="1:6" s="151" customFormat="1" ht="42.75" x14ac:dyDescent="0.2">
      <c r="A902" s="383"/>
      <c r="B902" s="223" t="s">
        <v>497</v>
      </c>
      <c r="C902" s="246"/>
      <c r="D902" s="246"/>
      <c r="E902" s="247"/>
      <c r="F902" s="248"/>
    </row>
    <row r="903" spans="1:6" s="151" customFormat="1" ht="15" x14ac:dyDescent="0.2">
      <c r="A903" s="383"/>
      <c r="B903" s="219" t="s">
        <v>498</v>
      </c>
      <c r="C903" s="246"/>
      <c r="D903" s="246"/>
      <c r="E903" s="247"/>
      <c r="F903" s="248"/>
    </row>
    <row r="904" spans="1:6" s="151" customFormat="1" ht="16.5" x14ac:dyDescent="0.2">
      <c r="A904" s="383"/>
      <c r="B904" s="219" t="s">
        <v>1644</v>
      </c>
      <c r="C904" s="246"/>
      <c r="D904" s="246"/>
      <c r="E904" s="247"/>
      <c r="F904" s="248"/>
    </row>
    <row r="905" spans="1:6" s="151" customFormat="1" ht="15" x14ac:dyDescent="0.2">
      <c r="A905" s="383"/>
      <c r="B905" s="249" t="s">
        <v>499</v>
      </c>
      <c r="C905" s="246"/>
      <c r="D905" s="246"/>
      <c r="E905" s="247"/>
      <c r="F905" s="248"/>
    </row>
    <row r="906" spans="1:6" s="151" customFormat="1" ht="16.5" x14ac:dyDescent="0.2">
      <c r="A906" s="383"/>
      <c r="B906" s="216" t="s">
        <v>1645</v>
      </c>
      <c r="C906" s="220" t="s">
        <v>1646</v>
      </c>
      <c r="D906" s="250">
        <v>1.74</v>
      </c>
      <c r="E906" s="251"/>
      <c r="F906" s="252">
        <f>SUM(D906*E906)</f>
        <v>0</v>
      </c>
    </row>
    <row r="907" spans="1:6" s="151" customFormat="1" ht="15" x14ac:dyDescent="0.2">
      <c r="A907" s="383"/>
      <c r="B907" s="222" t="s">
        <v>500</v>
      </c>
      <c r="C907" s="246"/>
      <c r="D907" s="246"/>
      <c r="E907" s="247"/>
      <c r="F907" s="248"/>
    </row>
    <row r="908" spans="1:6" s="151" customFormat="1" ht="16.5" x14ac:dyDescent="0.2">
      <c r="A908" s="383"/>
      <c r="B908" s="216" t="s">
        <v>1647</v>
      </c>
      <c r="C908" s="220" t="s">
        <v>1646</v>
      </c>
      <c r="D908" s="253">
        <v>1.9</v>
      </c>
      <c r="E908" s="251"/>
      <c r="F908" s="252">
        <f>SUM(D908*E908)</f>
        <v>0</v>
      </c>
    </row>
    <row r="909" spans="1:6" s="151" customFormat="1" ht="15" x14ac:dyDescent="0.2">
      <c r="A909" s="383"/>
      <c r="B909" s="216"/>
      <c r="C909" s="220"/>
      <c r="D909" s="253"/>
      <c r="E909" s="254"/>
      <c r="F909" s="252"/>
    </row>
    <row r="910" spans="1:6" s="151" customFormat="1" ht="15" x14ac:dyDescent="0.2">
      <c r="A910" s="383" t="s">
        <v>501</v>
      </c>
      <c r="B910" s="219" t="s">
        <v>502</v>
      </c>
      <c r="C910" s="246"/>
      <c r="D910" s="246"/>
      <c r="E910" s="247"/>
      <c r="F910" s="248"/>
    </row>
    <row r="911" spans="1:6" s="151" customFormat="1" ht="28.5" x14ac:dyDescent="0.2">
      <c r="A911" s="383"/>
      <c r="B911" s="219" t="s">
        <v>503</v>
      </c>
      <c r="C911" s="246"/>
      <c r="D911" s="246"/>
      <c r="E911" s="247"/>
      <c r="F911" s="248"/>
    </row>
    <row r="912" spans="1:6" s="151" customFormat="1" ht="42.75" x14ac:dyDescent="0.2">
      <c r="A912" s="383"/>
      <c r="B912" s="219" t="s">
        <v>504</v>
      </c>
      <c r="C912" s="246"/>
      <c r="D912" s="246"/>
      <c r="E912" s="247"/>
      <c r="F912" s="248"/>
    </row>
    <row r="913" spans="1:6" s="151" customFormat="1" ht="42.75" x14ac:dyDescent="0.2">
      <c r="A913" s="383"/>
      <c r="B913" s="223" t="s">
        <v>497</v>
      </c>
      <c r="C913" s="246"/>
      <c r="D913" s="246"/>
      <c r="E913" s="247"/>
      <c r="F913" s="248"/>
    </row>
    <row r="914" spans="1:6" s="151" customFormat="1" ht="15" x14ac:dyDescent="0.2">
      <c r="A914" s="383"/>
      <c r="B914" s="219" t="s">
        <v>498</v>
      </c>
      <c r="C914" s="246"/>
      <c r="D914" s="246"/>
      <c r="E914" s="247"/>
      <c r="F914" s="248"/>
    </row>
    <row r="915" spans="1:6" s="151" customFormat="1" ht="16.5" x14ac:dyDescent="0.2">
      <c r="A915" s="383"/>
      <c r="B915" s="219" t="s">
        <v>1648</v>
      </c>
      <c r="C915" s="246"/>
      <c r="D915" s="246"/>
      <c r="E915" s="247"/>
      <c r="F915" s="248"/>
    </row>
    <row r="916" spans="1:6" s="151" customFormat="1" ht="15" x14ac:dyDescent="0.2">
      <c r="A916" s="383"/>
      <c r="B916" s="249" t="s">
        <v>499</v>
      </c>
      <c r="C916" s="246"/>
      <c r="D916" s="246"/>
      <c r="E916" s="247"/>
      <c r="F916" s="248"/>
    </row>
    <row r="917" spans="1:6" s="151" customFormat="1" ht="16.5" x14ac:dyDescent="0.2">
      <c r="A917" s="383"/>
      <c r="B917" s="216" t="s">
        <v>1649</v>
      </c>
      <c r="C917" s="220" t="s">
        <v>1646</v>
      </c>
      <c r="D917" s="250">
        <v>1.8</v>
      </c>
      <c r="E917" s="251"/>
      <c r="F917" s="252">
        <f>SUM(D917*E917)</f>
        <v>0</v>
      </c>
    </row>
    <row r="918" spans="1:6" s="151" customFormat="1" ht="15" x14ac:dyDescent="0.2">
      <c r="A918" s="383"/>
      <c r="B918" s="222" t="s">
        <v>500</v>
      </c>
      <c r="C918" s="246"/>
      <c r="D918" s="246"/>
      <c r="E918" s="247"/>
      <c r="F918" s="248"/>
    </row>
    <row r="919" spans="1:6" s="151" customFormat="1" ht="16.5" x14ac:dyDescent="0.2">
      <c r="A919" s="383"/>
      <c r="B919" s="216" t="s">
        <v>1650</v>
      </c>
      <c r="C919" s="220" t="s">
        <v>1646</v>
      </c>
      <c r="D919" s="253">
        <v>0.6</v>
      </c>
      <c r="E919" s="251"/>
      <c r="F919" s="252">
        <f>SUM(D919*E919)</f>
        <v>0</v>
      </c>
    </row>
    <row r="920" spans="1:6" s="151" customFormat="1" x14ac:dyDescent="0.2">
      <c r="A920" s="221"/>
      <c r="B920" s="216"/>
      <c r="C920" s="220"/>
      <c r="D920" s="253"/>
      <c r="E920" s="254"/>
      <c r="F920" s="252"/>
    </row>
    <row r="921" spans="1:6" s="151" customFormat="1" ht="28.5" x14ac:dyDescent="0.2">
      <c r="A921" s="383" t="s">
        <v>505</v>
      </c>
      <c r="B921" s="219" t="s">
        <v>506</v>
      </c>
      <c r="C921" s="246"/>
      <c r="D921" s="246"/>
      <c r="E921" s="247"/>
      <c r="F921" s="248"/>
    </row>
    <row r="922" spans="1:6" s="151" customFormat="1" ht="57" x14ac:dyDescent="0.2">
      <c r="A922" s="383"/>
      <c r="B922" s="219" t="s">
        <v>507</v>
      </c>
      <c r="C922" s="246"/>
      <c r="D922" s="246"/>
      <c r="E922" s="247"/>
      <c r="F922" s="248"/>
    </row>
    <row r="923" spans="1:6" s="151" customFormat="1" ht="128.25" x14ac:dyDescent="0.2">
      <c r="A923" s="383"/>
      <c r="B923" s="255" t="s">
        <v>508</v>
      </c>
      <c r="C923" s="246"/>
      <c r="D923" s="246"/>
      <c r="E923" s="247"/>
      <c r="F923" s="248"/>
    </row>
    <row r="924" spans="1:6" s="151" customFormat="1" ht="42.75" x14ac:dyDescent="0.2">
      <c r="A924" s="383"/>
      <c r="B924" s="256" t="s">
        <v>497</v>
      </c>
      <c r="C924" s="246"/>
      <c r="D924" s="246"/>
      <c r="E924" s="247"/>
      <c r="F924" s="248"/>
    </row>
    <row r="925" spans="1:6" s="151" customFormat="1" ht="15" x14ac:dyDescent="0.2">
      <c r="A925" s="383"/>
      <c r="B925" s="219" t="s">
        <v>498</v>
      </c>
      <c r="C925" s="246"/>
      <c r="D925" s="246"/>
      <c r="E925" s="247"/>
      <c r="F925" s="248"/>
    </row>
    <row r="926" spans="1:6" s="151" customFormat="1" ht="16.5" x14ac:dyDescent="0.2">
      <c r="A926" s="383"/>
      <c r="B926" s="219" t="s">
        <v>1651</v>
      </c>
      <c r="C926" s="246"/>
      <c r="D926" s="246"/>
      <c r="E926" s="247"/>
      <c r="F926" s="248"/>
    </row>
    <row r="927" spans="1:6" s="151" customFormat="1" ht="15" x14ac:dyDescent="0.2">
      <c r="A927" s="383"/>
      <c r="B927" s="249" t="s">
        <v>499</v>
      </c>
      <c r="C927" s="246"/>
      <c r="D927" s="246"/>
      <c r="E927" s="247"/>
      <c r="F927" s="248"/>
    </row>
    <row r="928" spans="1:6" s="151" customFormat="1" ht="28.5" x14ac:dyDescent="0.2">
      <c r="A928" s="383"/>
      <c r="B928" s="219" t="s">
        <v>509</v>
      </c>
      <c r="C928" s="220" t="s">
        <v>224</v>
      </c>
      <c r="D928" s="250">
        <v>35.6</v>
      </c>
      <c r="E928" s="251"/>
      <c r="F928" s="252">
        <f>SUM(D928*E928)</f>
        <v>0</v>
      </c>
    </row>
    <row r="929" spans="1:6" s="151" customFormat="1" x14ac:dyDescent="0.2">
      <c r="A929" s="257"/>
      <c r="B929" s="258" t="s">
        <v>500</v>
      </c>
      <c r="C929" s="246"/>
      <c r="D929" s="246"/>
      <c r="E929" s="247"/>
      <c r="F929" s="248"/>
    </row>
    <row r="930" spans="1:6" s="151" customFormat="1" ht="28.5" x14ac:dyDescent="0.2">
      <c r="A930" s="257"/>
      <c r="B930" s="219" t="s">
        <v>509</v>
      </c>
      <c r="C930" s="220" t="s">
        <v>224</v>
      </c>
      <c r="D930" s="250">
        <v>37.6</v>
      </c>
      <c r="E930" s="251"/>
      <c r="F930" s="252">
        <f>SUM(D930*E930)</f>
        <v>0</v>
      </c>
    </row>
    <row r="931" spans="1:6" s="151" customFormat="1" x14ac:dyDescent="0.2">
      <c r="A931" s="221"/>
      <c r="B931" s="216"/>
      <c r="C931" s="220"/>
      <c r="D931" s="253"/>
      <c r="E931" s="254"/>
      <c r="F931" s="252"/>
    </row>
    <row r="932" spans="1:6" s="151" customFormat="1" ht="42.75" x14ac:dyDescent="0.2">
      <c r="A932" s="383" t="s">
        <v>510</v>
      </c>
      <c r="B932" s="219" t="s">
        <v>511</v>
      </c>
      <c r="C932" s="246"/>
      <c r="D932" s="246"/>
      <c r="E932" s="247"/>
      <c r="F932" s="248"/>
    </row>
    <row r="933" spans="1:6" s="151" customFormat="1" ht="71.25" x14ac:dyDescent="0.2">
      <c r="A933" s="383"/>
      <c r="B933" s="219" t="s">
        <v>512</v>
      </c>
      <c r="C933" s="246"/>
      <c r="D933" s="246"/>
      <c r="E933" s="247"/>
      <c r="F933" s="248"/>
    </row>
    <row r="934" spans="1:6" s="151" customFormat="1" ht="28.5" x14ac:dyDescent="0.2">
      <c r="A934" s="383"/>
      <c r="B934" s="219" t="s">
        <v>513</v>
      </c>
      <c r="C934" s="246"/>
      <c r="D934" s="246"/>
      <c r="E934" s="247"/>
      <c r="F934" s="248"/>
    </row>
    <row r="935" spans="1:6" s="151" customFormat="1" ht="28.5" x14ac:dyDescent="0.2">
      <c r="A935" s="383"/>
      <c r="B935" s="219" t="s">
        <v>514</v>
      </c>
      <c r="C935" s="246"/>
      <c r="D935" s="246"/>
      <c r="E935" s="247"/>
      <c r="F935" s="248"/>
    </row>
    <row r="936" spans="1:6" s="151" customFormat="1" ht="15" x14ac:dyDescent="0.2">
      <c r="A936" s="383"/>
      <c r="B936" s="219" t="s">
        <v>515</v>
      </c>
      <c r="C936" s="246"/>
      <c r="D936" s="246"/>
      <c r="E936" s="247"/>
      <c r="F936" s="248"/>
    </row>
    <row r="937" spans="1:6" s="151" customFormat="1" ht="15" x14ac:dyDescent="0.2">
      <c r="A937" s="383"/>
      <c r="B937" s="219" t="s">
        <v>516</v>
      </c>
      <c r="C937" s="246"/>
      <c r="D937" s="246"/>
      <c r="E937" s="247"/>
      <c r="F937" s="248"/>
    </row>
    <row r="938" spans="1:6" s="151" customFormat="1" ht="15" x14ac:dyDescent="0.2">
      <c r="A938" s="383"/>
      <c r="B938" s="249" t="s">
        <v>499</v>
      </c>
      <c r="C938" s="220" t="s">
        <v>21</v>
      </c>
      <c r="D938" s="253">
        <v>24.2</v>
      </c>
      <c r="E938" s="251"/>
      <c r="F938" s="252">
        <f>SUM(D938*E938)</f>
        <v>0</v>
      </c>
    </row>
    <row r="939" spans="1:6" s="151" customFormat="1" ht="15" x14ac:dyDescent="0.2">
      <c r="A939" s="383"/>
      <c r="B939" s="222" t="s">
        <v>500</v>
      </c>
      <c r="C939" s="220" t="s">
        <v>21</v>
      </c>
      <c r="D939" s="253">
        <v>26</v>
      </c>
      <c r="E939" s="251"/>
      <c r="F939" s="252">
        <f>SUM(D939*E939)</f>
        <v>0</v>
      </c>
    </row>
    <row r="940" spans="1:6" s="151" customFormat="1" x14ac:dyDescent="0.2">
      <c r="A940" s="221"/>
      <c r="B940" s="222"/>
      <c r="C940" s="221"/>
      <c r="D940" s="221"/>
      <c r="E940" s="221"/>
      <c r="F940" s="221"/>
    </row>
    <row r="941" spans="1:6" s="151" customFormat="1" ht="28.5" x14ac:dyDescent="0.2">
      <c r="A941" s="383" t="s">
        <v>517</v>
      </c>
      <c r="B941" s="230" t="s">
        <v>518</v>
      </c>
    </row>
    <row r="942" spans="1:6" s="151" customFormat="1" x14ac:dyDescent="0.2">
      <c r="A942" s="216"/>
      <c r="B942" s="259" t="s">
        <v>519</v>
      </c>
    </row>
    <row r="943" spans="1:6" s="151" customFormat="1" ht="85.5" x14ac:dyDescent="0.2">
      <c r="A943" s="216"/>
      <c r="B943" s="243" t="s">
        <v>520</v>
      </c>
    </row>
    <row r="944" spans="1:6" s="151" customFormat="1" ht="71.25" x14ac:dyDescent="0.2">
      <c r="A944" s="302"/>
      <c r="B944" s="219" t="s">
        <v>521</v>
      </c>
    </row>
    <row r="945" spans="1:6" s="151" customFormat="1" ht="15" x14ac:dyDescent="0.2">
      <c r="A945" s="302"/>
      <c r="B945" s="260"/>
    </row>
    <row r="946" spans="1:6" s="151" customFormat="1" ht="28.5" x14ac:dyDescent="0.2">
      <c r="A946" s="383" t="s">
        <v>522</v>
      </c>
      <c r="B946" s="219" t="s">
        <v>523</v>
      </c>
      <c r="C946" s="246"/>
      <c r="D946" s="246"/>
      <c r="E946" s="247"/>
      <c r="F946" s="248"/>
    </row>
    <row r="947" spans="1:6" s="151" customFormat="1" ht="42.75" x14ac:dyDescent="0.2">
      <c r="A947" s="383"/>
      <c r="B947" s="219" t="s">
        <v>524</v>
      </c>
      <c r="C947" s="246"/>
      <c r="D947" s="246"/>
      <c r="E947" s="247"/>
      <c r="F947" s="248"/>
    </row>
    <row r="948" spans="1:6" s="151" customFormat="1" ht="15" x14ac:dyDescent="0.2">
      <c r="A948" s="384"/>
      <c r="B948" s="219" t="s">
        <v>515</v>
      </c>
      <c r="C948" s="220"/>
      <c r="D948" s="220"/>
      <c r="E948" s="261"/>
      <c r="F948" s="252"/>
    </row>
    <row r="949" spans="1:6" s="151" customFormat="1" ht="16.5" x14ac:dyDescent="0.2">
      <c r="A949" s="384"/>
      <c r="B949" s="219" t="s">
        <v>1652</v>
      </c>
      <c r="C949" s="220"/>
      <c r="D949" s="220"/>
      <c r="E949" s="261"/>
      <c r="F949" s="252"/>
    </row>
    <row r="950" spans="1:6" s="151" customFormat="1" ht="15" x14ac:dyDescent="0.2">
      <c r="A950" s="383"/>
      <c r="B950" s="249" t="s">
        <v>499</v>
      </c>
      <c r="C950" s="220"/>
      <c r="D950" s="220"/>
      <c r="E950" s="261"/>
      <c r="F950" s="252"/>
    </row>
    <row r="951" spans="1:6" s="151" customFormat="1" ht="16.5" x14ac:dyDescent="0.2">
      <c r="A951" s="383"/>
      <c r="B951" s="216" t="s">
        <v>525</v>
      </c>
      <c r="C951" s="220" t="s">
        <v>224</v>
      </c>
      <c r="D951" s="253">
        <v>27</v>
      </c>
      <c r="E951" s="251"/>
      <c r="F951" s="252">
        <f>SUM(D951*E951)</f>
        <v>0</v>
      </c>
    </row>
    <row r="952" spans="1:6" s="151" customFormat="1" x14ac:dyDescent="0.2">
      <c r="A952" s="221"/>
      <c r="B952" s="222" t="s">
        <v>500</v>
      </c>
      <c r="C952" s="220"/>
      <c r="D952" s="220"/>
      <c r="E952" s="261"/>
      <c r="F952" s="252"/>
    </row>
    <row r="953" spans="1:6" s="151" customFormat="1" ht="16.5" x14ac:dyDescent="0.2">
      <c r="A953" s="221"/>
      <c r="B953" s="216" t="s">
        <v>525</v>
      </c>
      <c r="C953" s="220" t="s">
        <v>224</v>
      </c>
      <c r="D953" s="253">
        <v>28.7</v>
      </c>
      <c r="E953" s="251"/>
      <c r="F953" s="252">
        <f>SUM(D953*E953)</f>
        <v>0</v>
      </c>
    </row>
    <row r="954" spans="1:6" s="151" customFormat="1" x14ac:dyDescent="0.2">
      <c r="A954" s="216"/>
      <c r="B954" s="259"/>
    </row>
    <row r="955" spans="1:6" s="241" customFormat="1" ht="42.75" x14ac:dyDescent="0.2">
      <c r="A955" s="383" t="s">
        <v>526</v>
      </c>
      <c r="B955" s="230" t="s">
        <v>527</v>
      </c>
      <c r="C955" s="151"/>
      <c r="D955" s="151"/>
      <c r="E955" s="151"/>
      <c r="F955" s="151"/>
    </row>
    <row r="956" spans="1:6" s="241" customFormat="1" ht="15" x14ac:dyDescent="0.25">
      <c r="A956" s="302"/>
      <c r="B956" s="223" t="s">
        <v>528</v>
      </c>
      <c r="C956" s="262"/>
      <c r="D956" s="262"/>
      <c r="E956" s="263"/>
      <c r="F956" s="263"/>
    </row>
    <row r="957" spans="1:6" s="241" customFormat="1" ht="28.5" x14ac:dyDescent="0.25">
      <c r="A957" s="302"/>
      <c r="B957" s="223" t="s">
        <v>529</v>
      </c>
      <c r="C957" s="262"/>
      <c r="D957" s="262"/>
      <c r="E957" s="263"/>
      <c r="F957" s="263"/>
    </row>
    <row r="958" spans="1:6" s="241" customFormat="1" ht="15" x14ac:dyDescent="0.25">
      <c r="A958" s="302"/>
      <c r="B958" s="223" t="s">
        <v>530</v>
      </c>
      <c r="C958" s="262"/>
      <c r="D958" s="262"/>
      <c r="E958" s="263"/>
      <c r="F958" s="263"/>
    </row>
    <row r="959" spans="1:6" s="241" customFormat="1" ht="85.5" x14ac:dyDescent="0.25">
      <c r="A959" s="302"/>
      <c r="B959" s="223" t="s">
        <v>531</v>
      </c>
      <c r="C959" s="262"/>
      <c r="D959" s="262"/>
      <c r="E959" s="263"/>
      <c r="F959" s="263"/>
    </row>
    <row r="960" spans="1:6" s="241" customFormat="1" ht="42.75" x14ac:dyDescent="0.25">
      <c r="A960" s="302"/>
      <c r="B960" s="223" t="s">
        <v>532</v>
      </c>
      <c r="C960" s="262"/>
      <c r="D960" s="262"/>
      <c r="E960" s="263"/>
      <c r="F960" s="263"/>
    </row>
    <row r="961" spans="1:6" s="241" customFormat="1" ht="16.5" x14ac:dyDescent="0.25">
      <c r="A961" s="302"/>
      <c r="B961" s="223" t="s">
        <v>1653</v>
      </c>
      <c r="C961" s="262"/>
      <c r="D961" s="262"/>
      <c r="E961" s="263"/>
      <c r="F961" s="263"/>
    </row>
    <row r="962" spans="1:6" s="151" customFormat="1" ht="15" x14ac:dyDescent="0.2">
      <c r="A962" s="383"/>
      <c r="B962" s="249" t="s">
        <v>499</v>
      </c>
      <c r="C962" s="220"/>
      <c r="D962" s="220"/>
      <c r="E962" s="261"/>
      <c r="F962" s="252"/>
    </row>
    <row r="963" spans="1:6" s="151" customFormat="1" ht="16.5" x14ac:dyDescent="0.2">
      <c r="A963" s="383"/>
      <c r="B963" s="264" t="s">
        <v>533</v>
      </c>
      <c r="C963" s="224" t="s">
        <v>1646</v>
      </c>
      <c r="D963" s="224">
        <v>3.1</v>
      </c>
      <c r="E963" s="265"/>
      <c r="F963" s="226">
        <f>D963*E963</f>
        <v>0</v>
      </c>
    </row>
    <row r="964" spans="1:6" s="151" customFormat="1" x14ac:dyDescent="0.2">
      <c r="A964" s="221"/>
      <c r="B964" s="222" t="s">
        <v>500</v>
      </c>
      <c r="C964" s="220"/>
      <c r="D964" s="220"/>
      <c r="E964" s="261"/>
      <c r="F964" s="252"/>
    </row>
    <row r="965" spans="1:6" s="151" customFormat="1" ht="16.5" x14ac:dyDescent="0.2">
      <c r="A965" s="221"/>
      <c r="B965" s="264" t="s">
        <v>534</v>
      </c>
      <c r="C965" s="224" t="s">
        <v>1646</v>
      </c>
      <c r="D965" s="224">
        <v>3.3</v>
      </c>
      <c r="E965" s="265"/>
      <c r="F965" s="226">
        <f>D965*E965</f>
        <v>0</v>
      </c>
    </row>
    <row r="966" spans="1:6" s="151" customFormat="1" x14ac:dyDescent="0.2">
      <c r="A966" s="216"/>
      <c r="B966" s="243"/>
    </row>
    <row r="967" spans="1:6" s="151" customFormat="1" ht="28.5" x14ac:dyDescent="0.2">
      <c r="A967" s="383" t="s">
        <v>535</v>
      </c>
      <c r="B967" s="230" t="s">
        <v>536</v>
      </c>
    </row>
    <row r="968" spans="1:6" s="151" customFormat="1" ht="42.75" x14ac:dyDescent="0.2">
      <c r="A968" s="385"/>
      <c r="B968" s="223" t="s">
        <v>537</v>
      </c>
      <c r="C968" s="224"/>
      <c r="D968" s="224"/>
      <c r="E968" s="266"/>
      <c r="F968" s="267"/>
    </row>
    <row r="969" spans="1:6" s="151" customFormat="1" ht="57" x14ac:dyDescent="0.2">
      <c r="A969" s="385"/>
      <c r="B969" s="223" t="s">
        <v>538</v>
      </c>
      <c r="C969" s="224"/>
      <c r="D969" s="224"/>
      <c r="E969" s="266"/>
      <c r="F969" s="267"/>
    </row>
    <row r="970" spans="1:6" s="151" customFormat="1" ht="28.5" x14ac:dyDescent="0.2">
      <c r="A970" s="216"/>
      <c r="B970" s="223" t="s">
        <v>539</v>
      </c>
      <c r="C970" s="224"/>
      <c r="D970" s="224"/>
      <c r="E970" s="266"/>
      <c r="F970" s="267"/>
    </row>
    <row r="971" spans="1:6" s="151" customFormat="1" ht="42.75" x14ac:dyDescent="0.2">
      <c r="A971" s="216"/>
      <c r="B971" s="268" t="s">
        <v>540</v>
      </c>
      <c r="C971" s="224"/>
      <c r="D971" s="224"/>
      <c r="E971" s="266"/>
      <c r="F971" s="267"/>
    </row>
    <row r="972" spans="1:6" s="151" customFormat="1" ht="28.5" x14ac:dyDescent="0.25">
      <c r="A972" s="315"/>
      <c r="B972" s="223" t="s">
        <v>541</v>
      </c>
      <c r="C972" s="269"/>
      <c r="D972" s="269"/>
      <c r="E972" s="270"/>
      <c r="F972" s="270"/>
    </row>
    <row r="973" spans="1:6" s="151" customFormat="1" ht="15" x14ac:dyDescent="0.25">
      <c r="A973" s="315"/>
      <c r="B973" s="249" t="s">
        <v>499</v>
      </c>
      <c r="C973" s="269"/>
      <c r="D973" s="269"/>
      <c r="E973" s="270"/>
      <c r="F973" s="270"/>
    </row>
    <row r="974" spans="1:6" s="151" customFormat="1" ht="15" x14ac:dyDescent="0.2">
      <c r="A974" s="386"/>
      <c r="B974" s="264" t="s">
        <v>1654</v>
      </c>
      <c r="C974" s="224" t="s">
        <v>169</v>
      </c>
      <c r="D974" s="224">
        <v>41.2</v>
      </c>
      <c r="E974" s="265"/>
      <c r="F974" s="226">
        <f>D974*E974</f>
        <v>0</v>
      </c>
    </row>
    <row r="975" spans="1:6" s="151" customFormat="1" ht="28.5" x14ac:dyDescent="0.2">
      <c r="A975" s="386"/>
      <c r="B975" s="264" t="s">
        <v>542</v>
      </c>
      <c r="C975" s="224" t="s">
        <v>21</v>
      </c>
      <c r="D975" s="224">
        <v>9.6</v>
      </c>
      <c r="E975" s="265"/>
      <c r="F975" s="226">
        <f>D975*E975</f>
        <v>0</v>
      </c>
    </row>
    <row r="976" spans="1:6" s="151" customFormat="1" ht="15" x14ac:dyDescent="0.25">
      <c r="A976" s="386"/>
      <c r="B976" s="222" t="s">
        <v>500</v>
      </c>
      <c r="C976" s="269"/>
      <c r="D976" s="269"/>
      <c r="E976" s="270"/>
      <c r="F976" s="270"/>
    </row>
    <row r="977" spans="1:6" s="151" customFormat="1" ht="15" x14ac:dyDescent="0.2">
      <c r="A977" s="386"/>
      <c r="B977" s="264" t="s">
        <v>1654</v>
      </c>
      <c r="C977" s="224" t="s">
        <v>169</v>
      </c>
      <c r="D977" s="224">
        <v>41.2</v>
      </c>
      <c r="E977" s="265"/>
      <c r="F977" s="226">
        <f>D977*E977</f>
        <v>0</v>
      </c>
    </row>
    <row r="978" spans="1:6" s="151" customFormat="1" ht="28.5" x14ac:dyDescent="0.2">
      <c r="A978" s="386"/>
      <c r="B978" s="264" t="s">
        <v>542</v>
      </c>
      <c r="C978" s="224" t="s">
        <v>21</v>
      </c>
      <c r="D978" s="224">
        <v>9.6</v>
      </c>
      <c r="E978" s="265"/>
      <c r="F978" s="226">
        <f>D978*E978</f>
        <v>0</v>
      </c>
    </row>
    <row r="979" spans="1:6" s="151" customFormat="1" x14ac:dyDescent="0.2">
      <c r="A979" s="216"/>
      <c r="C979" s="224"/>
      <c r="D979" s="224"/>
      <c r="E979" s="231"/>
      <c r="F979" s="231"/>
    </row>
    <row r="980" spans="1:6" s="151" customFormat="1" ht="28.5" x14ac:dyDescent="0.2">
      <c r="A980" s="383" t="s">
        <v>543</v>
      </c>
      <c r="B980" s="223" t="s">
        <v>544</v>
      </c>
    </row>
    <row r="981" spans="1:6" s="151" customFormat="1" ht="28.5" x14ac:dyDescent="0.2">
      <c r="A981" s="302"/>
      <c r="B981" s="223" t="s">
        <v>545</v>
      </c>
    </row>
    <row r="982" spans="1:6" s="151" customFormat="1" ht="28.5" x14ac:dyDescent="0.2">
      <c r="A982" s="385"/>
      <c r="B982" s="223" t="s">
        <v>546</v>
      </c>
      <c r="C982" s="224"/>
      <c r="D982" s="224"/>
      <c r="E982" s="225"/>
      <c r="F982" s="226"/>
    </row>
    <row r="983" spans="1:6" s="151" customFormat="1" ht="85.5" x14ac:dyDescent="0.2">
      <c r="A983" s="385"/>
      <c r="B983" s="223" t="s">
        <v>547</v>
      </c>
      <c r="C983" s="224"/>
      <c r="D983" s="224"/>
      <c r="E983" s="225"/>
      <c r="F983" s="226"/>
    </row>
    <row r="984" spans="1:6" s="151" customFormat="1" ht="28.5" x14ac:dyDescent="0.2">
      <c r="A984" s="385"/>
      <c r="B984" s="223" t="s">
        <v>548</v>
      </c>
      <c r="C984" s="224"/>
      <c r="D984" s="224"/>
      <c r="E984" s="225"/>
      <c r="F984" s="226"/>
    </row>
    <row r="985" spans="1:6" s="151" customFormat="1" ht="114" x14ac:dyDescent="0.2">
      <c r="A985" s="385"/>
      <c r="B985" s="223" t="s">
        <v>549</v>
      </c>
      <c r="C985" s="224"/>
      <c r="D985" s="224"/>
      <c r="E985" s="225"/>
      <c r="F985" s="226"/>
    </row>
    <row r="986" spans="1:6" s="151" customFormat="1" ht="28.5" x14ac:dyDescent="0.2">
      <c r="A986" s="385"/>
      <c r="B986" s="223" t="s">
        <v>550</v>
      </c>
      <c r="C986" s="224"/>
      <c r="D986" s="224"/>
      <c r="E986" s="225"/>
      <c r="F986" s="226"/>
    </row>
    <row r="987" spans="1:6" s="154" customFormat="1" ht="28.5" x14ac:dyDescent="0.2">
      <c r="A987" s="385"/>
      <c r="B987" s="223" t="s">
        <v>551</v>
      </c>
      <c r="C987" s="224"/>
      <c r="D987" s="224"/>
      <c r="E987" s="225"/>
      <c r="F987" s="226"/>
    </row>
    <row r="988" spans="1:6" s="154" customFormat="1" ht="28.5" x14ac:dyDescent="0.2">
      <c r="A988" s="385"/>
      <c r="B988" s="223" t="s">
        <v>541</v>
      </c>
      <c r="C988" s="224"/>
      <c r="D988" s="224"/>
      <c r="E988" s="225"/>
      <c r="F988" s="226"/>
    </row>
    <row r="989" spans="1:6" s="154" customFormat="1" ht="15" x14ac:dyDescent="0.2">
      <c r="A989" s="385"/>
      <c r="B989" s="249" t="s">
        <v>499</v>
      </c>
      <c r="C989" s="224"/>
      <c r="D989" s="224"/>
      <c r="E989" s="225"/>
      <c r="F989" s="226"/>
    </row>
    <row r="990" spans="1:6" s="154" customFormat="1" ht="15" x14ac:dyDescent="0.2">
      <c r="A990" s="386"/>
      <c r="B990" s="264" t="s">
        <v>552</v>
      </c>
      <c r="C990" s="224"/>
      <c r="D990" s="224"/>
      <c r="E990" s="225"/>
      <c r="F990" s="226"/>
    </row>
    <row r="991" spans="1:6" s="154" customFormat="1" ht="15" x14ac:dyDescent="0.2">
      <c r="A991" s="386"/>
      <c r="B991" s="268" t="s">
        <v>553</v>
      </c>
      <c r="C991" s="224" t="s">
        <v>169</v>
      </c>
      <c r="D991" s="224">
        <v>41</v>
      </c>
      <c r="E991" s="265"/>
      <c r="F991" s="226">
        <f>D991*E991</f>
        <v>0</v>
      </c>
    </row>
    <row r="992" spans="1:6" s="154" customFormat="1" ht="15" x14ac:dyDescent="0.2">
      <c r="A992" s="386"/>
      <c r="B992" s="264" t="s">
        <v>554</v>
      </c>
      <c r="C992" s="224" t="s">
        <v>21</v>
      </c>
      <c r="D992" s="224">
        <v>22</v>
      </c>
      <c r="E992" s="265"/>
      <c r="F992" s="226">
        <f>D992*E992</f>
        <v>0</v>
      </c>
    </row>
    <row r="993" spans="1:6" s="154" customFormat="1" ht="15" x14ac:dyDescent="0.2">
      <c r="A993" s="386"/>
      <c r="B993" s="223" t="s">
        <v>555</v>
      </c>
      <c r="C993" s="224" t="s">
        <v>169</v>
      </c>
      <c r="D993" s="224">
        <v>170</v>
      </c>
      <c r="E993" s="265"/>
      <c r="F993" s="226">
        <f>D993*E993</f>
        <v>0</v>
      </c>
    </row>
    <row r="994" spans="1:6" s="154" customFormat="1" ht="15" x14ac:dyDescent="0.2">
      <c r="A994" s="386"/>
      <c r="B994" s="264" t="s">
        <v>556</v>
      </c>
      <c r="C994" s="224" t="s">
        <v>169</v>
      </c>
      <c r="D994" s="224">
        <v>142</v>
      </c>
      <c r="E994" s="265"/>
      <c r="F994" s="226">
        <f>D994*E994</f>
        <v>0</v>
      </c>
    </row>
    <row r="995" spans="1:6" s="154" customFormat="1" ht="15" x14ac:dyDescent="0.2">
      <c r="A995" s="386"/>
      <c r="B995" s="249" t="s">
        <v>500</v>
      </c>
      <c r="C995" s="224"/>
      <c r="D995" s="224"/>
      <c r="E995" s="225"/>
      <c r="F995" s="226"/>
    </row>
    <row r="996" spans="1:6" s="154" customFormat="1" ht="15" x14ac:dyDescent="0.2">
      <c r="A996" s="386"/>
      <c r="B996" s="264" t="s">
        <v>552</v>
      </c>
      <c r="C996" s="224"/>
      <c r="D996" s="224"/>
      <c r="E996" s="225"/>
      <c r="F996" s="226"/>
    </row>
    <row r="997" spans="1:6" s="154" customFormat="1" ht="15" x14ac:dyDescent="0.2">
      <c r="A997" s="386"/>
      <c r="B997" s="268" t="s">
        <v>557</v>
      </c>
      <c r="C997" s="224" t="s">
        <v>169</v>
      </c>
      <c r="D997" s="224">
        <v>41</v>
      </c>
      <c r="E997" s="265"/>
      <c r="F997" s="226">
        <f>D997*E997</f>
        <v>0</v>
      </c>
    </row>
    <row r="998" spans="1:6" s="154" customFormat="1" ht="15" x14ac:dyDescent="0.2">
      <c r="A998" s="386"/>
      <c r="B998" s="264" t="s">
        <v>554</v>
      </c>
      <c r="C998" s="224" t="s">
        <v>21</v>
      </c>
      <c r="D998" s="224">
        <v>22</v>
      </c>
      <c r="E998" s="265"/>
      <c r="F998" s="226">
        <f>D998*E998</f>
        <v>0</v>
      </c>
    </row>
    <row r="999" spans="1:6" s="154" customFormat="1" ht="15" x14ac:dyDescent="0.2">
      <c r="A999" s="386"/>
      <c r="B999" s="223" t="s">
        <v>555</v>
      </c>
      <c r="C999" s="224" t="s">
        <v>169</v>
      </c>
      <c r="D999" s="224">
        <v>180</v>
      </c>
      <c r="E999" s="265"/>
      <c r="F999" s="226">
        <f>D999*E999</f>
        <v>0</v>
      </c>
    </row>
    <row r="1000" spans="1:6" s="154" customFormat="1" ht="15" x14ac:dyDescent="0.2">
      <c r="A1000" s="386"/>
      <c r="B1000" s="264" t="s">
        <v>556</v>
      </c>
      <c r="C1000" s="224" t="s">
        <v>169</v>
      </c>
      <c r="D1000" s="224">
        <v>142</v>
      </c>
      <c r="E1000" s="265"/>
      <c r="F1000" s="226">
        <f>D1000*E1000</f>
        <v>0</v>
      </c>
    </row>
    <row r="1001" spans="1:6" s="154" customFormat="1" ht="15" x14ac:dyDescent="0.2">
      <c r="A1001" s="386"/>
      <c r="B1001" s="264"/>
      <c r="C1001" s="224"/>
      <c r="D1001" s="224"/>
      <c r="E1001" s="271"/>
      <c r="F1001" s="226"/>
    </row>
    <row r="1002" spans="1:6" s="154" customFormat="1" ht="15" x14ac:dyDescent="0.2">
      <c r="A1002" s="383" t="s">
        <v>558</v>
      </c>
      <c r="B1002" s="223" t="s">
        <v>559</v>
      </c>
      <c r="C1002" s="224"/>
      <c r="D1002" s="224"/>
      <c r="E1002" s="271"/>
      <c r="F1002" s="226"/>
    </row>
    <row r="1003" spans="1:6" s="154" customFormat="1" ht="42.75" x14ac:dyDescent="0.2">
      <c r="A1003" s="386"/>
      <c r="B1003" s="223" t="s">
        <v>560</v>
      </c>
      <c r="C1003" s="224"/>
      <c r="D1003" s="224"/>
      <c r="E1003" s="271"/>
      <c r="F1003" s="226"/>
    </row>
    <row r="1004" spans="1:6" s="154" customFormat="1" ht="15" x14ac:dyDescent="0.2">
      <c r="A1004" s="386"/>
      <c r="B1004" s="219" t="s">
        <v>515</v>
      </c>
      <c r="C1004" s="220"/>
      <c r="D1004" s="220"/>
      <c r="E1004" s="261"/>
      <c r="F1004" s="252"/>
    </row>
    <row r="1005" spans="1:6" s="154" customFormat="1" ht="16.5" x14ac:dyDescent="0.2">
      <c r="A1005" s="386"/>
      <c r="B1005" s="219" t="s">
        <v>1655</v>
      </c>
      <c r="C1005" s="151"/>
      <c r="D1005" s="151"/>
      <c r="E1005" s="151"/>
      <c r="F1005" s="151"/>
    </row>
    <row r="1006" spans="1:6" s="154" customFormat="1" ht="15" x14ac:dyDescent="0.2">
      <c r="A1006" s="386"/>
      <c r="B1006" s="249" t="s">
        <v>499</v>
      </c>
      <c r="C1006" s="220"/>
      <c r="D1006" s="220"/>
      <c r="E1006" s="261"/>
      <c r="F1006" s="252"/>
    </row>
    <row r="1007" spans="1:6" s="154" customFormat="1" ht="16.5" x14ac:dyDescent="0.2">
      <c r="A1007" s="386"/>
      <c r="B1007" s="216" t="s">
        <v>561</v>
      </c>
      <c r="C1007" s="220" t="s">
        <v>1646</v>
      </c>
      <c r="D1007" s="253">
        <v>1.1000000000000001</v>
      </c>
      <c r="E1007" s="251"/>
      <c r="F1007" s="252">
        <f>SUM(D1007*E1007)</f>
        <v>0</v>
      </c>
    </row>
    <row r="1008" spans="1:6" s="154" customFormat="1" ht="15" x14ac:dyDescent="0.2">
      <c r="A1008" s="386"/>
      <c r="B1008" s="249" t="s">
        <v>500</v>
      </c>
      <c r="C1008" s="220"/>
      <c r="D1008" s="253"/>
      <c r="E1008" s="261"/>
      <c r="F1008" s="252"/>
    </row>
    <row r="1009" spans="1:6" s="154" customFormat="1" ht="16.5" x14ac:dyDescent="0.2">
      <c r="A1009" s="386"/>
      <c r="B1009" s="216" t="s">
        <v>561</v>
      </c>
      <c r="C1009" s="220" t="s">
        <v>224</v>
      </c>
      <c r="D1009" s="253">
        <v>1.1000000000000001</v>
      </c>
      <c r="E1009" s="251"/>
      <c r="F1009" s="252">
        <f>SUM(D1009*E1009)</f>
        <v>0</v>
      </c>
    </row>
    <row r="1010" spans="1:6" s="154" customFormat="1" ht="15" x14ac:dyDescent="0.2">
      <c r="A1010" s="386"/>
      <c r="B1010" s="216"/>
      <c r="C1010" s="220"/>
      <c r="D1010" s="253"/>
      <c r="E1010" s="254"/>
      <c r="F1010" s="252"/>
    </row>
    <row r="1011" spans="1:6" s="151" customFormat="1" ht="28.5" x14ac:dyDescent="0.2">
      <c r="A1011" s="383" t="s">
        <v>562</v>
      </c>
      <c r="B1011" s="219" t="s">
        <v>563</v>
      </c>
      <c r="C1011" s="246"/>
      <c r="D1011" s="246"/>
      <c r="E1011" s="247"/>
      <c r="F1011" s="248"/>
    </row>
    <row r="1012" spans="1:6" s="151" customFormat="1" ht="28.5" x14ac:dyDescent="0.2">
      <c r="A1012" s="383"/>
      <c r="B1012" s="219" t="s">
        <v>564</v>
      </c>
      <c r="C1012" s="246"/>
      <c r="D1012" s="246"/>
      <c r="E1012" s="247"/>
      <c r="F1012" s="248"/>
    </row>
    <row r="1013" spans="1:6" s="151" customFormat="1" ht="71.25" x14ac:dyDescent="0.2">
      <c r="A1013" s="383"/>
      <c r="B1013" s="255" t="s">
        <v>209</v>
      </c>
      <c r="C1013" s="246"/>
      <c r="D1013" s="246"/>
      <c r="E1013" s="247"/>
      <c r="F1013" s="248"/>
    </row>
    <row r="1014" spans="1:6" s="151" customFormat="1" ht="15" x14ac:dyDescent="0.2">
      <c r="A1014" s="384"/>
      <c r="B1014" s="219" t="s">
        <v>515</v>
      </c>
      <c r="C1014" s="220"/>
      <c r="D1014" s="220"/>
      <c r="E1014" s="261"/>
      <c r="F1014" s="252"/>
    </row>
    <row r="1015" spans="1:6" s="151" customFormat="1" ht="16.5" x14ac:dyDescent="0.2">
      <c r="A1015" s="384"/>
      <c r="B1015" s="219" t="s">
        <v>1652</v>
      </c>
      <c r="C1015" s="220"/>
      <c r="D1015" s="220"/>
      <c r="E1015" s="261"/>
      <c r="F1015" s="252"/>
    </row>
    <row r="1016" spans="1:6" s="151" customFormat="1" ht="15" x14ac:dyDescent="0.2">
      <c r="A1016" s="383"/>
      <c r="B1016" s="249" t="s">
        <v>499</v>
      </c>
      <c r="C1016" s="220"/>
      <c r="D1016" s="220"/>
      <c r="E1016" s="261"/>
      <c r="F1016" s="252"/>
    </row>
    <row r="1017" spans="1:6" s="151" customFormat="1" ht="16.5" x14ac:dyDescent="0.2">
      <c r="A1017" s="383"/>
      <c r="B1017" s="216" t="s">
        <v>525</v>
      </c>
      <c r="C1017" s="220" t="s">
        <v>224</v>
      </c>
      <c r="D1017" s="253">
        <v>27</v>
      </c>
      <c r="E1017" s="251"/>
      <c r="F1017" s="252">
        <f>SUM(D1017*E1017)</f>
        <v>0</v>
      </c>
    </row>
    <row r="1018" spans="1:6" s="151" customFormat="1" x14ac:dyDescent="0.2">
      <c r="A1018" s="221"/>
      <c r="B1018" s="222" t="s">
        <v>500</v>
      </c>
      <c r="C1018" s="220"/>
      <c r="D1018" s="220"/>
      <c r="E1018" s="261"/>
      <c r="F1018" s="252"/>
    </row>
    <row r="1019" spans="1:6" s="151" customFormat="1" ht="16.5" x14ac:dyDescent="0.2">
      <c r="A1019" s="221"/>
      <c r="B1019" s="216" t="s">
        <v>525</v>
      </c>
      <c r="C1019" s="220" t="s">
        <v>224</v>
      </c>
      <c r="D1019" s="253">
        <v>28.7</v>
      </c>
      <c r="E1019" s="251"/>
      <c r="F1019" s="252">
        <f>SUM(D1019*E1019)</f>
        <v>0</v>
      </c>
    </row>
    <row r="1020" spans="1:6" s="154" customFormat="1" ht="15" x14ac:dyDescent="0.2">
      <c r="A1020" s="386"/>
      <c r="B1020" s="216"/>
      <c r="C1020" s="220"/>
      <c r="D1020" s="253"/>
      <c r="E1020" s="254"/>
      <c r="F1020" s="252"/>
    </row>
    <row r="1021" spans="1:6" s="151" customFormat="1" ht="28.5" x14ac:dyDescent="0.2">
      <c r="A1021" s="383" t="s">
        <v>565</v>
      </c>
      <c r="B1021" s="219" t="s">
        <v>566</v>
      </c>
      <c r="C1021" s="220"/>
      <c r="D1021" s="246"/>
      <c r="E1021" s="247"/>
      <c r="F1021" s="248"/>
    </row>
    <row r="1022" spans="1:6" s="151" customFormat="1" ht="42.75" x14ac:dyDescent="0.2">
      <c r="A1022" s="383"/>
      <c r="B1022" s="219" t="s">
        <v>567</v>
      </c>
      <c r="C1022" s="220"/>
      <c r="D1022" s="246"/>
      <c r="E1022" s="247"/>
      <c r="F1022" s="248"/>
    </row>
    <row r="1023" spans="1:6" s="151" customFormat="1" ht="28.5" x14ac:dyDescent="0.2">
      <c r="A1023" s="383"/>
      <c r="B1023" s="219" t="s">
        <v>568</v>
      </c>
      <c r="C1023" s="246"/>
      <c r="D1023" s="246"/>
      <c r="E1023" s="247"/>
      <c r="F1023" s="248"/>
    </row>
    <row r="1024" spans="1:6" s="151" customFormat="1" ht="15" x14ac:dyDescent="0.2">
      <c r="A1024" s="383"/>
      <c r="B1024" s="219" t="s">
        <v>515</v>
      </c>
      <c r="C1024" s="246"/>
      <c r="D1024" s="246"/>
      <c r="E1024" s="247"/>
      <c r="F1024" s="248"/>
    </row>
    <row r="1025" spans="1:6" s="151" customFormat="1" ht="15" x14ac:dyDescent="0.2">
      <c r="A1025" s="383"/>
      <c r="B1025" s="219" t="s">
        <v>516</v>
      </c>
      <c r="C1025" s="246"/>
      <c r="D1025" s="246"/>
      <c r="E1025" s="247"/>
      <c r="F1025" s="248"/>
    </row>
    <row r="1026" spans="1:6" s="151" customFormat="1" ht="15" x14ac:dyDescent="0.2">
      <c r="A1026" s="383"/>
      <c r="B1026" s="249" t="s">
        <v>499</v>
      </c>
      <c r="C1026" s="220" t="s">
        <v>21</v>
      </c>
      <c r="D1026" s="253">
        <v>24.2</v>
      </c>
      <c r="E1026" s="251"/>
      <c r="F1026" s="252">
        <f>SUM(D1026*E1026)</f>
        <v>0</v>
      </c>
    </row>
    <row r="1027" spans="1:6" s="151" customFormat="1" ht="15" x14ac:dyDescent="0.2">
      <c r="A1027" s="383"/>
      <c r="B1027" s="222" t="s">
        <v>500</v>
      </c>
      <c r="C1027" s="220" t="s">
        <v>21</v>
      </c>
      <c r="D1027" s="253">
        <v>26</v>
      </c>
      <c r="E1027" s="251"/>
      <c r="F1027" s="252">
        <f>SUM(D1027*E1027)</f>
        <v>0</v>
      </c>
    </row>
    <row r="1028" spans="1:6" s="151" customFormat="1" ht="15" x14ac:dyDescent="0.2">
      <c r="A1028" s="384"/>
      <c r="B1028" s="260"/>
      <c r="C1028" s="246"/>
      <c r="D1028" s="246"/>
      <c r="E1028" s="247"/>
      <c r="F1028" s="248"/>
    </row>
    <row r="1029" spans="1:6" s="151" customFormat="1" ht="15" x14ac:dyDescent="0.2">
      <c r="A1029" s="383" t="s">
        <v>569</v>
      </c>
      <c r="B1029" s="256" t="s">
        <v>1188</v>
      </c>
      <c r="C1029" s="257"/>
      <c r="D1029" s="257"/>
      <c r="E1029" s="257"/>
      <c r="F1029" s="257"/>
    </row>
    <row r="1030" spans="1:6" s="151" customFormat="1" ht="85.5" x14ac:dyDescent="0.2">
      <c r="A1030" s="384"/>
      <c r="B1030" s="255" t="s">
        <v>761</v>
      </c>
      <c r="C1030" s="272"/>
      <c r="D1030" s="272"/>
      <c r="E1030" s="272"/>
      <c r="F1030" s="272"/>
    </row>
    <row r="1031" spans="1:6" s="151" customFormat="1" ht="57" x14ac:dyDescent="0.2">
      <c r="A1031" s="384"/>
      <c r="B1031" s="255" t="s">
        <v>762</v>
      </c>
      <c r="C1031" s="272"/>
      <c r="D1031" s="272"/>
      <c r="E1031" s="272"/>
      <c r="F1031" s="272"/>
    </row>
    <row r="1032" spans="1:6" s="151" customFormat="1" ht="57" x14ac:dyDescent="0.2">
      <c r="A1032" s="384"/>
      <c r="B1032" s="255" t="s">
        <v>763</v>
      </c>
      <c r="C1032" s="272"/>
      <c r="D1032" s="272"/>
      <c r="E1032" s="272"/>
      <c r="F1032" s="272"/>
    </row>
    <row r="1033" spans="1:6" s="151" customFormat="1" ht="57" x14ac:dyDescent="0.2">
      <c r="A1033" s="384"/>
      <c r="B1033" s="255" t="s">
        <v>764</v>
      </c>
      <c r="C1033" s="272"/>
      <c r="D1033" s="272"/>
      <c r="E1033" s="272"/>
      <c r="F1033" s="272"/>
    </row>
    <row r="1034" spans="1:6" s="151" customFormat="1" ht="45" x14ac:dyDescent="0.2">
      <c r="A1034" s="384"/>
      <c r="B1034" s="255" t="s">
        <v>1656</v>
      </c>
      <c r="C1034" s="272"/>
      <c r="D1034" s="272"/>
      <c r="E1034" s="272"/>
      <c r="F1034" s="272"/>
    </row>
    <row r="1035" spans="1:6" s="151" customFormat="1" ht="16.5" x14ac:dyDescent="0.2">
      <c r="A1035" s="383"/>
      <c r="B1035" s="249" t="s">
        <v>499</v>
      </c>
      <c r="C1035" s="220" t="s">
        <v>224</v>
      </c>
      <c r="D1035" s="253">
        <v>35.6</v>
      </c>
      <c r="E1035" s="251"/>
      <c r="F1035" s="252">
        <f>SUM(D1035*E1035)</f>
        <v>0</v>
      </c>
    </row>
    <row r="1036" spans="1:6" s="151" customFormat="1" ht="16.5" x14ac:dyDescent="0.2">
      <c r="A1036" s="383"/>
      <c r="B1036" s="258" t="s">
        <v>500</v>
      </c>
      <c r="C1036" s="220" t="s">
        <v>224</v>
      </c>
      <c r="D1036" s="253">
        <v>37.6</v>
      </c>
      <c r="E1036" s="251"/>
      <c r="F1036" s="252">
        <f>SUM(D1036*E1036)</f>
        <v>0</v>
      </c>
    </row>
    <row r="1037" spans="1:6" s="151" customFormat="1" ht="15" x14ac:dyDescent="0.2">
      <c r="A1037" s="383"/>
      <c r="B1037" s="232"/>
      <c r="C1037" s="220"/>
      <c r="D1037" s="253"/>
      <c r="E1037" s="254"/>
      <c r="F1037" s="252"/>
    </row>
    <row r="1038" spans="1:6" s="151" customFormat="1" ht="114" x14ac:dyDescent="0.25">
      <c r="A1038" s="383" t="s">
        <v>571</v>
      </c>
      <c r="B1038" s="255" t="s">
        <v>765</v>
      </c>
      <c r="C1038" s="273"/>
      <c r="D1038" s="253"/>
      <c r="E1038" s="254"/>
      <c r="F1038" s="252"/>
    </row>
    <row r="1039" spans="1:6" s="151" customFormat="1" ht="16.5" x14ac:dyDescent="0.2">
      <c r="A1039" s="383"/>
      <c r="B1039" s="249" t="s">
        <v>499</v>
      </c>
      <c r="C1039" s="220" t="s">
        <v>224</v>
      </c>
      <c r="D1039" s="253">
        <v>35.6</v>
      </c>
      <c r="E1039" s="251"/>
      <c r="F1039" s="252">
        <f>SUM(D1039*E1039)</f>
        <v>0</v>
      </c>
    </row>
    <row r="1040" spans="1:6" s="151" customFormat="1" ht="16.5" x14ac:dyDescent="0.2">
      <c r="A1040" s="383"/>
      <c r="B1040" s="258" t="s">
        <v>500</v>
      </c>
      <c r="C1040" s="220" t="s">
        <v>224</v>
      </c>
      <c r="D1040" s="253">
        <v>37.6</v>
      </c>
      <c r="E1040" s="251"/>
      <c r="F1040" s="252">
        <f>SUM(D1040*E1040)</f>
        <v>0</v>
      </c>
    </row>
    <row r="1041" spans="1:6" s="151" customFormat="1" ht="15" x14ac:dyDescent="0.2">
      <c r="A1041" s="383"/>
      <c r="B1041" s="216"/>
      <c r="C1041" s="220"/>
      <c r="D1041" s="253"/>
      <c r="E1041" s="254"/>
      <c r="F1041" s="252"/>
    </row>
    <row r="1042" spans="1:6" s="151" customFormat="1" ht="15" x14ac:dyDescent="0.2">
      <c r="A1042" s="383"/>
      <c r="B1042" s="216"/>
      <c r="C1042" s="220"/>
      <c r="D1042" s="253"/>
      <c r="E1042" s="254"/>
      <c r="F1042" s="252"/>
    </row>
    <row r="1043" spans="1:6" s="151" customFormat="1" ht="28.5" x14ac:dyDescent="0.2">
      <c r="A1043" s="383" t="s">
        <v>572</v>
      </c>
      <c r="B1043" s="219" t="s">
        <v>573</v>
      </c>
      <c r="C1043" s="246"/>
      <c r="D1043" s="246"/>
      <c r="E1043" s="247"/>
      <c r="F1043" s="248"/>
    </row>
    <row r="1044" spans="1:6" s="151" customFormat="1" ht="28.5" x14ac:dyDescent="0.2">
      <c r="A1044" s="383"/>
      <c r="B1044" s="219" t="s">
        <v>574</v>
      </c>
      <c r="C1044" s="246"/>
      <c r="D1044" s="246"/>
      <c r="E1044" s="247"/>
      <c r="F1044" s="248"/>
    </row>
    <row r="1045" spans="1:6" s="151" customFormat="1" ht="28.5" x14ac:dyDescent="0.2">
      <c r="A1045" s="383"/>
      <c r="B1045" s="223" t="s">
        <v>575</v>
      </c>
      <c r="C1045" s="246"/>
      <c r="D1045" s="246"/>
      <c r="E1045" s="247"/>
      <c r="F1045" s="248"/>
    </row>
    <row r="1046" spans="1:6" s="151" customFormat="1" ht="15" x14ac:dyDescent="0.2">
      <c r="A1046" s="383"/>
      <c r="B1046" s="219" t="s">
        <v>576</v>
      </c>
      <c r="C1046" s="246"/>
      <c r="D1046" s="246"/>
      <c r="E1046" s="247"/>
      <c r="F1046" s="248"/>
    </row>
    <row r="1047" spans="1:6" s="151" customFormat="1" ht="16.5" x14ac:dyDescent="0.2">
      <c r="A1047" s="383"/>
      <c r="B1047" s="219" t="s">
        <v>1644</v>
      </c>
      <c r="C1047" s="246"/>
      <c r="D1047" s="246"/>
      <c r="E1047" s="247"/>
      <c r="F1047" s="248"/>
    </row>
    <row r="1048" spans="1:6" s="151" customFormat="1" ht="15" x14ac:dyDescent="0.2">
      <c r="A1048" s="383"/>
      <c r="B1048" s="249" t="s">
        <v>499</v>
      </c>
      <c r="C1048" s="246"/>
      <c r="D1048" s="246"/>
      <c r="E1048" s="247"/>
      <c r="F1048" s="248"/>
    </row>
    <row r="1049" spans="1:6" s="151" customFormat="1" ht="16.5" x14ac:dyDescent="0.2">
      <c r="A1049" s="383"/>
      <c r="B1049" s="216" t="s">
        <v>1645</v>
      </c>
      <c r="C1049" s="220" t="s">
        <v>1646</v>
      </c>
      <c r="D1049" s="250">
        <v>1.74</v>
      </c>
      <c r="E1049" s="251"/>
      <c r="F1049" s="252">
        <f>SUM(D1049*E1049)</f>
        <v>0</v>
      </c>
    </row>
    <row r="1050" spans="1:6" s="151" customFormat="1" ht="15" x14ac:dyDescent="0.2">
      <c r="A1050" s="383"/>
      <c r="B1050" s="222" t="s">
        <v>500</v>
      </c>
      <c r="C1050" s="246"/>
      <c r="D1050" s="246"/>
      <c r="E1050" s="247"/>
      <c r="F1050" s="248"/>
    </row>
    <row r="1051" spans="1:6" s="151" customFormat="1" ht="16.5" x14ac:dyDescent="0.2">
      <c r="A1051" s="383"/>
      <c r="B1051" s="216" t="s">
        <v>1647</v>
      </c>
      <c r="C1051" s="220" t="s">
        <v>1646</v>
      </c>
      <c r="D1051" s="253">
        <v>1.9</v>
      </c>
      <c r="E1051" s="251"/>
      <c r="F1051" s="252">
        <f>SUM(D1051*E1051)</f>
        <v>0</v>
      </c>
    </row>
    <row r="1052" spans="1:6" s="151" customFormat="1" ht="15" x14ac:dyDescent="0.2">
      <c r="A1052" s="383"/>
      <c r="B1052" s="216"/>
      <c r="C1052" s="220"/>
      <c r="D1052" s="253"/>
      <c r="E1052" s="254"/>
      <c r="F1052" s="252"/>
    </row>
    <row r="1053" spans="1:6" s="151" customFormat="1" ht="15" x14ac:dyDescent="0.25">
      <c r="A1053" s="383" t="s">
        <v>766</v>
      </c>
      <c r="B1053" s="256" t="s">
        <v>577</v>
      </c>
      <c r="C1053" s="274"/>
      <c r="D1053" s="275"/>
      <c r="E1053" s="275"/>
      <c r="F1053" s="275"/>
    </row>
    <row r="1054" spans="1:6" s="241" customFormat="1" ht="57" x14ac:dyDescent="0.2">
      <c r="A1054" s="387"/>
      <c r="B1054" s="256" t="s">
        <v>578</v>
      </c>
      <c r="C1054" s="276"/>
      <c r="D1054" s="275"/>
      <c r="E1054" s="275"/>
      <c r="F1054" s="275"/>
    </row>
    <row r="1055" spans="1:6" s="241" customFormat="1" ht="16.5" x14ac:dyDescent="0.2">
      <c r="A1055" s="387"/>
      <c r="B1055" s="256" t="s">
        <v>1657</v>
      </c>
      <c r="C1055" s="276"/>
      <c r="D1055" s="275"/>
      <c r="E1055" s="275"/>
      <c r="F1055" s="275"/>
    </row>
    <row r="1056" spans="1:6" s="241" customFormat="1" ht="16.5" x14ac:dyDescent="0.2">
      <c r="A1056" s="387"/>
      <c r="B1056" s="256"/>
      <c r="C1056" s="220" t="s">
        <v>1646</v>
      </c>
      <c r="D1056" s="253">
        <v>16</v>
      </c>
      <c r="E1056" s="251"/>
      <c r="F1056" s="252">
        <f>D1056*E1056</f>
        <v>0</v>
      </c>
    </row>
    <row r="1057" spans="1:6" s="241" customFormat="1" x14ac:dyDescent="0.2">
      <c r="A1057" s="388"/>
      <c r="B1057" s="277"/>
      <c r="C1057" s="246"/>
      <c r="D1057" s="278"/>
      <c r="E1057" s="279"/>
      <c r="F1057" s="248"/>
    </row>
    <row r="1058" spans="1:6" s="241" customFormat="1" ht="15" x14ac:dyDescent="0.2">
      <c r="A1058" s="383"/>
      <c r="B1058" s="223"/>
      <c r="C1058" s="221"/>
      <c r="D1058" s="221"/>
      <c r="E1058" s="221"/>
      <c r="F1058" s="221"/>
    </row>
    <row r="1059" spans="1:6" s="241" customFormat="1" ht="15" x14ac:dyDescent="0.25">
      <c r="A1059" s="389"/>
      <c r="B1059" s="280" t="s">
        <v>581</v>
      </c>
      <c r="C1059" s="370"/>
      <c r="D1059" s="370"/>
      <c r="E1059" s="370"/>
      <c r="F1059" s="281">
        <f>SUM(F906:F1056)</f>
        <v>0</v>
      </c>
    </row>
    <row r="1060" spans="1:6" s="241" customFormat="1" ht="15" x14ac:dyDescent="0.2">
      <c r="A1060" s="383"/>
      <c r="B1060" s="223"/>
      <c r="C1060" s="221"/>
      <c r="D1060" s="221"/>
      <c r="E1060" s="221"/>
      <c r="F1060" s="221"/>
    </row>
    <row r="1061" spans="1:6" s="241" customFormat="1" ht="15" x14ac:dyDescent="0.25">
      <c r="A1061" s="381" t="s">
        <v>30</v>
      </c>
      <c r="B1061" s="240" t="s">
        <v>582</v>
      </c>
      <c r="C1061" s="240"/>
      <c r="D1061" s="240"/>
      <c r="E1061" s="239"/>
      <c r="F1061" s="239"/>
    </row>
    <row r="1062" spans="1:6" s="241" customFormat="1" x14ac:dyDescent="0.2">
      <c r="A1062" s="390"/>
      <c r="B1062" s="219"/>
    </row>
    <row r="1063" spans="1:6" s="241" customFormat="1" ht="71.25" x14ac:dyDescent="0.2">
      <c r="A1063" s="390"/>
      <c r="B1063" s="219" t="s">
        <v>583</v>
      </c>
    </row>
    <row r="1064" spans="1:6" s="241" customFormat="1" x14ac:dyDescent="0.2">
      <c r="A1064" s="390"/>
      <c r="B1064" s="219"/>
    </row>
    <row r="1065" spans="1:6" s="241" customFormat="1" x14ac:dyDescent="0.2">
      <c r="A1065" s="382"/>
      <c r="B1065" s="268"/>
    </row>
    <row r="1066" spans="1:6" s="241" customFormat="1" ht="15" x14ac:dyDescent="0.2">
      <c r="A1066" s="302" t="s">
        <v>584</v>
      </c>
      <c r="B1066" s="282" t="s">
        <v>585</v>
      </c>
    </row>
    <row r="1067" spans="1:6" s="241" customFormat="1" x14ac:dyDescent="0.2">
      <c r="A1067" s="382"/>
      <c r="B1067" s="268"/>
    </row>
    <row r="1068" spans="1:6" s="151" customFormat="1" ht="15" x14ac:dyDescent="0.2">
      <c r="A1068" s="302" t="s">
        <v>586</v>
      </c>
      <c r="B1068" s="227" t="s">
        <v>587</v>
      </c>
      <c r="C1068" s="221"/>
      <c r="D1068" s="221"/>
      <c r="E1068" s="221"/>
      <c r="F1068" s="229"/>
    </row>
    <row r="1069" spans="1:6" s="241" customFormat="1" ht="57" x14ac:dyDescent="0.2">
      <c r="A1069" s="221"/>
      <c r="B1069" s="227" t="s">
        <v>588</v>
      </c>
      <c r="C1069" s="221"/>
      <c r="D1069" s="221"/>
      <c r="E1069" s="221"/>
      <c r="F1069" s="229"/>
    </row>
    <row r="1070" spans="1:6" s="241" customFormat="1" ht="71.25" x14ac:dyDescent="0.2">
      <c r="A1070" s="221"/>
      <c r="B1070" s="227" t="s">
        <v>768</v>
      </c>
      <c r="C1070" s="221"/>
      <c r="D1070" s="221"/>
      <c r="E1070" s="221"/>
      <c r="F1070" s="229"/>
    </row>
    <row r="1071" spans="1:6" s="241" customFormat="1" ht="42.75" x14ac:dyDescent="0.2">
      <c r="A1071" s="221"/>
      <c r="B1071" s="227" t="s">
        <v>769</v>
      </c>
      <c r="C1071" s="221"/>
      <c r="D1071" s="221"/>
      <c r="E1071" s="221"/>
      <c r="F1071" s="229"/>
    </row>
    <row r="1072" spans="1:6" s="241" customFormat="1" ht="42.75" x14ac:dyDescent="0.2">
      <c r="A1072" s="221"/>
      <c r="B1072" s="227" t="s">
        <v>767</v>
      </c>
      <c r="C1072" s="221"/>
      <c r="D1072" s="221"/>
      <c r="E1072" s="221"/>
      <c r="F1072" s="229"/>
    </row>
    <row r="1073" spans="1:6" s="241" customFormat="1" ht="42.75" x14ac:dyDescent="0.2">
      <c r="A1073" s="221"/>
      <c r="B1073" s="227" t="s">
        <v>590</v>
      </c>
      <c r="C1073" s="221"/>
      <c r="D1073" s="221"/>
      <c r="E1073" s="221"/>
      <c r="F1073" s="229"/>
    </row>
    <row r="1074" spans="1:6" s="241" customFormat="1" ht="16.5" x14ac:dyDescent="0.2">
      <c r="A1074" s="221"/>
      <c r="B1074" s="227" t="s">
        <v>1658</v>
      </c>
      <c r="C1074" s="221"/>
      <c r="D1074" s="221"/>
      <c r="E1074" s="221"/>
      <c r="F1074" s="229"/>
    </row>
    <row r="1075" spans="1:6" s="241" customFormat="1" ht="16.5" x14ac:dyDescent="0.2">
      <c r="A1075" s="221"/>
      <c r="B1075" s="227"/>
      <c r="C1075" s="217" t="s">
        <v>1646</v>
      </c>
      <c r="D1075" s="283">
        <v>3</v>
      </c>
      <c r="E1075" s="284"/>
      <c r="F1075" s="252">
        <f>D1075*E1075</f>
        <v>0</v>
      </c>
    </row>
    <row r="1076" spans="1:6" s="241" customFormat="1" x14ac:dyDescent="0.2">
      <c r="A1076" s="221"/>
      <c r="B1076" s="227"/>
      <c r="C1076" s="217"/>
      <c r="D1076" s="217"/>
      <c r="E1076" s="228"/>
      <c r="F1076" s="229"/>
    </row>
    <row r="1077" spans="1:6" s="241" customFormat="1" ht="42.75" x14ac:dyDescent="0.2">
      <c r="A1077" s="302" t="s">
        <v>591</v>
      </c>
      <c r="B1077" s="216" t="s">
        <v>592</v>
      </c>
      <c r="C1077" s="285"/>
      <c r="D1077" s="285"/>
      <c r="E1077" s="285"/>
      <c r="F1077" s="286"/>
    </row>
    <row r="1078" spans="1:6" s="241" customFormat="1" ht="42.75" x14ac:dyDescent="0.2">
      <c r="A1078" s="217"/>
      <c r="B1078" s="216" t="s">
        <v>593</v>
      </c>
      <c r="C1078" s="285"/>
      <c r="D1078" s="285"/>
      <c r="E1078" s="285"/>
      <c r="F1078" s="286"/>
    </row>
    <row r="1079" spans="1:6" s="241" customFormat="1" x14ac:dyDescent="0.2">
      <c r="A1079" s="217"/>
      <c r="B1079" s="216" t="s">
        <v>594</v>
      </c>
      <c r="C1079" s="285"/>
      <c r="D1079" s="285"/>
      <c r="E1079" s="285"/>
      <c r="F1079" s="286"/>
    </row>
    <row r="1080" spans="1:6" s="241" customFormat="1" ht="28.5" x14ac:dyDescent="0.2">
      <c r="A1080" s="217"/>
      <c r="B1080" s="216" t="s">
        <v>1707</v>
      </c>
      <c r="C1080" s="285"/>
      <c r="D1080" s="285"/>
      <c r="E1080" s="285"/>
      <c r="F1080" s="286"/>
    </row>
    <row r="1081" spans="1:6" s="241" customFormat="1" ht="16.5" x14ac:dyDescent="0.2">
      <c r="A1081" s="217"/>
      <c r="B1081" s="287" t="s">
        <v>1659</v>
      </c>
    </row>
    <row r="1082" spans="1:6" s="241" customFormat="1" ht="16.5" x14ac:dyDescent="0.2">
      <c r="A1082" s="217"/>
      <c r="B1082" s="287" t="s">
        <v>595</v>
      </c>
      <c r="C1082" s="217" t="s">
        <v>224</v>
      </c>
      <c r="D1082" s="217">
        <v>7.4</v>
      </c>
      <c r="E1082" s="284"/>
      <c r="F1082" s="252">
        <f>D1082*E1082</f>
        <v>0</v>
      </c>
    </row>
    <row r="1083" spans="1:6" s="241" customFormat="1" ht="16.5" x14ac:dyDescent="0.2">
      <c r="A1083" s="217"/>
      <c r="B1083" s="287" t="s">
        <v>596</v>
      </c>
      <c r="C1083" s="217" t="s">
        <v>224</v>
      </c>
      <c r="D1083" s="217">
        <v>11.5</v>
      </c>
      <c r="E1083" s="284"/>
      <c r="F1083" s="252">
        <f>D1083*E1083</f>
        <v>0</v>
      </c>
    </row>
    <row r="1084" spans="1:6" s="241" customFormat="1" x14ac:dyDescent="0.2">
      <c r="A1084" s="221"/>
      <c r="B1084" s="227"/>
      <c r="C1084" s="217"/>
      <c r="D1084" s="217"/>
      <c r="E1084" s="228"/>
      <c r="F1084" s="229"/>
    </row>
    <row r="1085" spans="1:6" s="241" customFormat="1" ht="28.5" x14ac:dyDescent="0.2">
      <c r="A1085" s="302" t="s">
        <v>597</v>
      </c>
      <c r="B1085" s="227" t="s">
        <v>598</v>
      </c>
      <c r="C1085" s="285"/>
      <c r="D1085" s="285"/>
      <c r="E1085" s="285"/>
      <c r="F1085" s="229"/>
    </row>
    <row r="1086" spans="1:6" s="241" customFormat="1" ht="42.75" x14ac:dyDescent="0.2">
      <c r="A1086" s="217"/>
      <c r="B1086" s="216" t="s">
        <v>599</v>
      </c>
      <c r="C1086" s="285"/>
      <c r="D1086" s="285"/>
      <c r="E1086" s="285"/>
      <c r="F1086" s="229"/>
    </row>
    <row r="1087" spans="1:6" s="241" customFormat="1" ht="57" x14ac:dyDescent="0.2">
      <c r="A1087" s="217"/>
      <c r="B1087" s="216" t="s">
        <v>600</v>
      </c>
      <c r="C1087" s="285"/>
      <c r="D1087" s="285"/>
      <c r="E1087" s="285"/>
      <c r="F1087" s="229"/>
    </row>
    <row r="1088" spans="1:6" s="241" customFormat="1" ht="42.75" x14ac:dyDescent="0.2">
      <c r="A1088" s="217"/>
      <c r="B1088" s="227" t="s">
        <v>590</v>
      </c>
      <c r="C1088" s="285"/>
      <c r="D1088" s="285"/>
      <c r="E1088" s="285"/>
      <c r="F1088" s="229"/>
    </row>
    <row r="1089" spans="1:6" s="241" customFormat="1" ht="16.5" x14ac:dyDescent="0.2">
      <c r="A1089" s="217"/>
      <c r="B1089" s="287" t="s">
        <v>1659</v>
      </c>
      <c r="C1089" s="217" t="s">
        <v>224</v>
      </c>
      <c r="D1089" s="217">
        <v>19.7</v>
      </c>
      <c r="E1089" s="284"/>
      <c r="F1089" s="252">
        <f>D1089*E1089</f>
        <v>0</v>
      </c>
    </row>
    <row r="1090" spans="1:6" s="241" customFormat="1" x14ac:dyDescent="0.2">
      <c r="A1090" s="380"/>
      <c r="B1090" s="219"/>
      <c r="C1090" s="151"/>
      <c r="D1090" s="151"/>
      <c r="E1090" s="151"/>
      <c r="F1090" s="151"/>
    </row>
    <row r="1091" spans="1:6" s="241" customFormat="1" ht="28.5" x14ac:dyDescent="0.2">
      <c r="A1091" s="302" t="s">
        <v>601</v>
      </c>
      <c r="B1091" s="230" t="s">
        <v>602</v>
      </c>
      <c r="C1091" s="151"/>
      <c r="D1091" s="151"/>
      <c r="E1091" s="151"/>
      <c r="F1091" s="151"/>
    </row>
    <row r="1092" spans="1:6" s="241" customFormat="1" x14ac:dyDescent="0.2">
      <c r="A1092" s="216"/>
      <c r="B1092" s="259" t="s">
        <v>519</v>
      </c>
      <c r="C1092" s="151"/>
      <c r="D1092" s="151"/>
      <c r="E1092" s="151"/>
      <c r="F1092" s="151"/>
    </row>
    <row r="1093" spans="1:6" s="241" customFormat="1" ht="85.5" x14ac:dyDescent="0.2">
      <c r="A1093" s="216"/>
      <c r="B1093" s="243" t="s">
        <v>520</v>
      </c>
      <c r="C1093" s="151"/>
      <c r="D1093" s="151"/>
      <c r="E1093" s="151"/>
      <c r="F1093" s="151"/>
    </row>
    <row r="1094" spans="1:6" s="241" customFormat="1" ht="15" x14ac:dyDescent="0.2">
      <c r="A1094" s="302"/>
      <c r="B1094" s="230"/>
      <c r="C1094" s="151"/>
      <c r="D1094" s="151"/>
      <c r="E1094" s="151"/>
      <c r="F1094" s="151"/>
    </row>
    <row r="1095" spans="1:6" s="241" customFormat="1" ht="15" x14ac:dyDescent="0.2">
      <c r="A1095" s="302" t="s">
        <v>603</v>
      </c>
      <c r="B1095" s="259" t="s">
        <v>604</v>
      </c>
      <c r="C1095" s="151"/>
      <c r="D1095" s="151"/>
      <c r="E1095" s="151"/>
      <c r="F1095" s="151"/>
    </row>
    <row r="1096" spans="1:6" s="241" customFormat="1" ht="15" x14ac:dyDescent="0.25">
      <c r="A1096" s="302"/>
      <c r="B1096" s="223" t="s">
        <v>528</v>
      </c>
      <c r="C1096" s="262"/>
      <c r="D1096" s="262"/>
      <c r="E1096" s="263"/>
      <c r="F1096" s="263"/>
    </row>
    <row r="1097" spans="1:6" s="241" customFormat="1" ht="28.5" x14ac:dyDescent="0.25">
      <c r="A1097" s="302"/>
      <c r="B1097" s="223" t="s">
        <v>529</v>
      </c>
      <c r="C1097" s="262"/>
      <c r="D1097" s="262"/>
      <c r="E1097" s="263"/>
      <c r="F1097" s="263"/>
    </row>
    <row r="1098" spans="1:6" s="241" customFormat="1" ht="15" x14ac:dyDescent="0.25">
      <c r="A1098" s="302"/>
      <c r="B1098" s="223" t="s">
        <v>530</v>
      </c>
      <c r="C1098" s="262"/>
      <c r="D1098" s="262"/>
      <c r="E1098" s="263"/>
      <c r="F1098" s="263"/>
    </row>
    <row r="1099" spans="1:6" s="241" customFormat="1" ht="85.5" x14ac:dyDescent="0.25">
      <c r="A1099" s="302"/>
      <c r="B1099" s="223" t="s">
        <v>605</v>
      </c>
      <c r="C1099" s="262"/>
      <c r="D1099" s="262"/>
      <c r="E1099" s="263"/>
      <c r="F1099" s="263"/>
    </row>
    <row r="1100" spans="1:6" s="241" customFormat="1" ht="15" x14ac:dyDescent="0.25">
      <c r="A1100" s="302"/>
      <c r="B1100" s="223" t="s">
        <v>606</v>
      </c>
      <c r="C1100" s="262"/>
      <c r="D1100" s="262"/>
      <c r="E1100" s="263"/>
      <c r="F1100" s="263"/>
    </row>
    <row r="1101" spans="1:6" s="241" customFormat="1" ht="16.5" x14ac:dyDescent="0.25">
      <c r="A1101" s="302"/>
      <c r="B1101" s="223" t="s">
        <v>1653</v>
      </c>
      <c r="C1101" s="262"/>
      <c r="D1101" s="262"/>
      <c r="E1101" s="263"/>
      <c r="F1101" s="263"/>
    </row>
    <row r="1102" spans="1:6" s="241" customFormat="1" ht="16.5" x14ac:dyDescent="0.2">
      <c r="A1102" s="302"/>
      <c r="B1102" s="264" t="s">
        <v>607</v>
      </c>
      <c r="C1102" s="224" t="s">
        <v>1646</v>
      </c>
      <c r="D1102" s="224">
        <v>1.2</v>
      </c>
      <c r="E1102" s="265"/>
      <c r="F1102" s="226">
        <f>D1102*E1102</f>
        <v>0</v>
      </c>
    </row>
    <row r="1103" spans="1:6" s="241" customFormat="1" ht="15" x14ac:dyDescent="0.2">
      <c r="A1103" s="302"/>
      <c r="B1103" s="230"/>
      <c r="C1103" s="151"/>
      <c r="D1103" s="151"/>
      <c r="E1103" s="151"/>
      <c r="F1103" s="151"/>
    </row>
    <row r="1104" spans="1:6" s="241" customFormat="1" ht="15" x14ac:dyDescent="0.2">
      <c r="A1104" s="302" t="s">
        <v>608</v>
      </c>
      <c r="B1104" s="216" t="s">
        <v>609</v>
      </c>
      <c r="C1104" s="151"/>
      <c r="D1104" s="151"/>
      <c r="E1104" s="151"/>
      <c r="F1104" s="151"/>
    </row>
    <row r="1105" spans="1:6" s="241" customFormat="1" ht="42.75" x14ac:dyDescent="0.2">
      <c r="A1105" s="385"/>
      <c r="B1105" s="223" t="s">
        <v>537</v>
      </c>
      <c r="C1105" s="224"/>
      <c r="D1105" s="224"/>
      <c r="E1105" s="266"/>
      <c r="F1105" s="267"/>
    </row>
    <row r="1106" spans="1:6" s="241" customFormat="1" ht="57" x14ac:dyDescent="0.2">
      <c r="A1106" s="385"/>
      <c r="B1106" s="223" t="s">
        <v>610</v>
      </c>
      <c r="C1106" s="224"/>
      <c r="D1106" s="224"/>
      <c r="E1106" s="266"/>
      <c r="F1106" s="267"/>
    </row>
    <row r="1107" spans="1:6" s="151" customFormat="1" ht="42.75" x14ac:dyDescent="0.2">
      <c r="A1107" s="385"/>
      <c r="B1107" s="223" t="s">
        <v>611</v>
      </c>
      <c r="C1107" s="224"/>
      <c r="D1107" s="224"/>
      <c r="E1107" s="266"/>
      <c r="F1107" s="267"/>
    </row>
    <row r="1108" spans="1:6" s="151" customFormat="1" ht="42.75" x14ac:dyDescent="0.2">
      <c r="A1108" s="385"/>
      <c r="B1108" s="223" t="s">
        <v>612</v>
      </c>
      <c r="C1108" s="224"/>
      <c r="D1108" s="224"/>
      <c r="E1108" s="266"/>
      <c r="F1108" s="267"/>
    </row>
    <row r="1109" spans="1:6" s="151" customFormat="1" ht="28.5" x14ac:dyDescent="0.2">
      <c r="A1109" s="385"/>
      <c r="B1109" s="223" t="s">
        <v>541</v>
      </c>
      <c r="C1109" s="224"/>
      <c r="D1109" s="224"/>
      <c r="E1109" s="266"/>
      <c r="F1109" s="267"/>
    </row>
    <row r="1110" spans="1:6" s="151" customFormat="1" x14ac:dyDescent="0.2">
      <c r="A1110" s="216"/>
      <c r="B1110" s="264" t="s">
        <v>1660</v>
      </c>
      <c r="C1110" s="224" t="s">
        <v>169</v>
      </c>
      <c r="D1110" s="224">
        <v>50</v>
      </c>
      <c r="E1110" s="265"/>
      <c r="F1110" s="226">
        <f>D1110*E1110</f>
        <v>0</v>
      </c>
    </row>
    <row r="1111" spans="1:6" s="241" customFormat="1" ht="15" x14ac:dyDescent="0.2">
      <c r="A1111" s="315"/>
      <c r="B1111" s="264" t="s">
        <v>613</v>
      </c>
      <c r="C1111" s="224" t="s">
        <v>21</v>
      </c>
      <c r="D1111" s="224">
        <v>12.6</v>
      </c>
      <c r="E1111" s="265"/>
      <c r="F1111" s="226">
        <f>D1111*E1111</f>
        <v>0</v>
      </c>
    </row>
    <row r="1112" spans="1:6" s="241" customFormat="1" ht="15" x14ac:dyDescent="0.25">
      <c r="A1112" s="315"/>
      <c r="B1112" s="288"/>
      <c r="C1112" s="269"/>
      <c r="D1112" s="269"/>
      <c r="E1112" s="270"/>
      <c r="F1112" s="270"/>
    </row>
    <row r="1113" spans="1:6" s="241" customFormat="1" ht="28.5" x14ac:dyDescent="0.25">
      <c r="A1113" s="302" t="s">
        <v>614</v>
      </c>
      <c r="B1113" s="223" t="s">
        <v>615</v>
      </c>
      <c r="C1113" s="269"/>
      <c r="D1113" s="269"/>
      <c r="E1113" s="270"/>
      <c r="F1113" s="270"/>
    </row>
    <row r="1114" spans="1:6" s="241" customFormat="1" ht="28.5" x14ac:dyDescent="0.25">
      <c r="A1114" s="315"/>
      <c r="B1114" s="223" t="s">
        <v>616</v>
      </c>
      <c r="C1114" s="269"/>
      <c r="D1114" s="269"/>
      <c r="E1114" s="270"/>
      <c r="F1114" s="270"/>
    </row>
    <row r="1115" spans="1:6" s="241" customFormat="1" ht="28.5" x14ac:dyDescent="0.2">
      <c r="A1115" s="315"/>
      <c r="B1115" s="216" t="s">
        <v>546</v>
      </c>
      <c r="C1115" s="289"/>
      <c r="D1115" s="289"/>
      <c r="E1115" s="290"/>
      <c r="F1115" s="290"/>
    </row>
    <row r="1116" spans="1:6" s="241" customFormat="1" ht="142.5" x14ac:dyDescent="0.2">
      <c r="A1116" s="315"/>
      <c r="B1116" s="216" t="s">
        <v>617</v>
      </c>
      <c r="C1116" s="289"/>
      <c r="D1116" s="289"/>
      <c r="E1116" s="290"/>
      <c r="F1116" s="290"/>
    </row>
    <row r="1117" spans="1:6" s="241" customFormat="1" ht="42.75" x14ac:dyDescent="0.2">
      <c r="A1117" s="315"/>
      <c r="B1117" s="216" t="s">
        <v>618</v>
      </c>
      <c r="C1117" s="289"/>
      <c r="D1117" s="289"/>
      <c r="E1117" s="290"/>
      <c r="F1117" s="290"/>
    </row>
    <row r="1118" spans="1:6" s="241" customFormat="1" ht="28.5" x14ac:dyDescent="0.25">
      <c r="A1118" s="315"/>
      <c r="B1118" s="223" t="s">
        <v>541</v>
      </c>
      <c r="C1118" s="269"/>
      <c r="D1118" s="269"/>
      <c r="E1118" s="270"/>
      <c r="F1118" s="270"/>
    </row>
    <row r="1119" spans="1:6" s="154" customFormat="1" ht="15" x14ac:dyDescent="0.2">
      <c r="A1119" s="386"/>
      <c r="B1119" s="264" t="s">
        <v>552</v>
      </c>
      <c r="C1119" s="224"/>
      <c r="D1119" s="224"/>
      <c r="E1119" s="225"/>
      <c r="F1119" s="226"/>
    </row>
    <row r="1120" spans="1:6" s="241" customFormat="1" ht="42.75" x14ac:dyDescent="0.2">
      <c r="A1120" s="386"/>
      <c r="B1120" s="268" t="s">
        <v>619</v>
      </c>
      <c r="C1120" s="224" t="s">
        <v>169</v>
      </c>
      <c r="D1120" s="224">
        <v>32.200000000000003</v>
      </c>
      <c r="E1120" s="265"/>
      <c r="F1120" s="226">
        <f>D1120*E1120</f>
        <v>0</v>
      </c>
    </row>
    <row r="1121" spans="1:13" s="241" customFormat="1" ht="28.5" x14ac:dyDescent="0.2">
      <c r="A1121" s="386"/>
      <c r="B1121" s="264" t="s">
        <v>620</v>
      </c>
      <c r="C1121" s="224" t="s">
        <v>21</v>
      </c>
      <c r="D1121" s="224">
        <v>15</v>
      </c>
      <c r="E1121" s="265"/>
      <c r="F1121" s="226">
        <f>D1121*E1121</f>
        <v>0</v>
      </c>
    </row>
    <row r="1122" spans="1:13" s="241" customFormat="1" ht="15" x14ac:dyDescent="0.2">
      <c r="A1122" s="386"/>
      <c r="B1122" s="264" t="s">
        <v>621</v>
      </c>
      <c r="C1122" s="224" t="s">
        <v>169</v>
      </c>
      <c r="D1122" s="224">
        <v>101</v>
      </c>
      <c r="E1122" s="265"/>
      <c r="F1122" s="226">
        <f>D1122*E1122</f>
        <v>0</v>
      </c>
    </row>
    <row r="1123" spans="1:13" s="241" customFormat="1" ht="15" x14ac:dyDescent="0.25">
      <c r="A1123" s="315"/>
      <c r="B1123" s="288"/>
      <c r="C1123" s="269"/>
      <c r="D1123" s="269"/>
      <c r="E1123" s="270"/>
      <c r="F1123" s="270"/>
    </row>
    <row r="1124" spans="1:13" s="241" customFormat="1" ht="28.5" x14ac:dyDescent="0.25">
      <c r="A1124" s="302" t="s">
        <v>622</v>
      </c>
      <c r="B1124" s="227" t="s">
        <v>623</v>
      </c>
      <c r="C1124" s="291"/>
      <c r="D1124" s="292"/>
      <c r="E1124" s="292"/>
      <c r="F1124" s="293"/>
    </row>
    <row r="1125" spans="1:13" s="241" customFormat="1" ht="15" x14ac:dyDescent="0.25">
      <c r="A1125" s="302"/>
      <c r="B1125" s="227"/>
      <c r="C1125" s="291"/>
      <c r="D1125" s="292"/>
      <c r="E1125" s="292"/>
      <c r="F1125" s="293"/>
    </row>
    <row r="1126" spans="1:13" s="241" customFormat="1" ht="128.25" x14ac:dyDescent="0.2">
      <c r="A1126" s="302" t="s">
        <v>770</v>
      </c>
      <c r="B1126" s="268" t="s">
        <v>1661</v>
      </c>
      <c r="C1126" s="294"/>
      <c r="D1126" s="292"/>
      <c r="E1126" s="292"/>
      <c r="F1126" s="293"/>
    </row>
    <row r="1127" spans="1:13" s="241" customFormat="1" ht="17.25" x14ac:dyDescent="0.25">
      <c r="A1127" s="391"/>
      <c r="B1127" s="192" t="s">
        <v>1662</v>
      </c>
      <c r="C1127" s="217" t="s">
        <v>224</v>
      </c>
      <c r="D1127" s="217">
        <v>19.7</v>
      </c>
      <c r="E1127" s="284"/>
      <c r="F1127" s="226">
        <f>D1127*E1127</f>
        <v>0</v>
      </c>
    </row>
    <row r="1128" spans="1:13" s="241" customFormat="1" ht="15" x14ac:dyDescent="0.25">
      <c r="A1128" s="392"/>
      <c r="B1128" s="295"/>
      <c r="C1128" s="296"/>
      <c r="D1128" s="296"/>
      <c r="E1128" s="297"/>
      <c r="F1128" s="298"/>
    </row>
    <row r="1129" spans="1:13" s="241" customFormat="1" ht="228" x14ac:dyDescent="0.2">
      <c r="A1129" s="302" t="s">
        <v>771</v>
      </c>
      <c r="B1129" s="268" t="s">
        <v>772</v>
      </c>
      <c r="C1129" s="296"/>
      <c r="D1129" s="296"/>
      <c r="E1129" s="297"/>
      <c r="F1129" s="298"/>
    </row>
    <row r="1130" spans="1:13" s="241" customFormat="1" ht="17.25" x14ac:dyDescent="0.25">
      <c r="A1130" s="392"/>
      <c r="B1130" s="295"/>
      <c r="C1130" s="217" t="s">
        <v>224</v>
      </c>
      <c r="D1130" s="217">
        <v>19.7</v>
      </c>
      <c r="E1130" s="284"/>
      <c r="F1130" s="226">
        <f>D1130*E1130</f>
        <v>0</v>
      </c>
    </row>
    <row r="1131" spans="1:13" s="241" customFormat="1" ht="15" x14ac:dyDescent="0.25">
      <c r="A1131" s="392"/>
      <c r="B1131" s="295"/>
      <c r="C1131" s="217"/>
      <c r="D1131" s="217"/>
      <c r="E1131" s="228"/>
      <c r="F1131" s="226"/>
    </row>
    <row r="1132" spans="1:13" s="241" customFormat="1" ht="57" x14ac:dyDescent="0.2">
      <c r="A1132" s="302" t="s">
        <v>624</v>
      </c>
      <c r="B1132" s="268" t="s">
        <v>1629</v>
      </c>
      <c r="C1132" s="217"/>
      <c r="D1132" s="217"/>
      <c r="E1132" s="228"/>
      <c r="F1132" s="286"/>
      <c r="I1132" s="477"/>
      <c r="J1132" s="478"/>
      <c r="K1132" s="478"/>
      <c r="L1132" s="478"/>
      <c r="M1132" s="478"/>
    </row>
    <row r="1133" spans="1:13" s="241" customFormat="1" ht="15" x14ac:dyDescent="0.2">
      <c r="A1133" s="302"/>
      <c r="B1133" s="268" t="s">
        <v>777</v>
      </c>
      <c r="C1133" s="217"/>
      <c r="D1133" s="217"/>
      <c r="E1133" s="228"/>
      <c r="F1133" s="286"/>
      <c r="I1133" s="478"/>
      <c r="J1133" s="478"/>
      <c r="K1133" s="478"/>
      <c r="L1133" s="478"/>
      <c r="M1133" s="478"/>
    </row>
    <row r="1134" spans="1:13" s="241" customFormat="1" ht="15" x14ac:dyDescent="0.2">
      <c r="A1134" s="302"/>
      <c r="B1134" s="268" t="s">
        <v>773</v>
      </c>
      <c r="C1134" s="217"/>
      <c r="D1134" s="217"/>
      <c r="E1134" s="228"/>
      <c r="F1134" s="286"/>
      <c r="I1134" s="478"/>
      <c r="J1134" s="478"/>
      <c r="K1134" s="478"/>
      <c r="L1134" s="478"/>
      <c r="M1134" s="478"/>
    </row>
    <row r="1135" spans="1:13" s="241" customFormat="1" ht="15" x14ac:dyDescent="0.2">
      <c r="A1135" s="302"/>
      <c r="B1135" s="268" t="s">
        <v>775</v>
      </c>
      <c r="C1135" s="217"/>
      <c r="D1135" s="217"/>
      <c r="E1135" s="228"/>
      <c r="F1135" s="286"/>
      <c r="I1135" s="478"/>
      <c r="J1135" s="478"/>
      <c r="K1135" s="478"/>
      <c r="L1135" s="478"/>
      <c r="M1135" s="478"/>
    </row>
    <row r="1136" spans="1:13" s="241" customFormat="1" ht="28.5" x14ac:dyDescent="0.2">
      <c r="A1136" s="302"/>
      <c r="B1136" s="268" t="s">
        <v>778</v>
      </c>
      <c r="C1136" s="217"/>
      <c r="D1136" s="217"/>
      <c r="E1136" s="228"/>
      <c r="F1136" s="286"/>
      <c r="I1136" s="478"/>
      <c r="J1136" s="478"/>
      <c r="K1136" s="478"/>
      <c r="L1136" s="478"/>
      <c r="M1136" s="478"/>
    </row>
    <row r="1137" spans="1:13" s="241" customFormat="1" ht="15" x14ac:dyDescent="0.2">
      <c r="A1137" s="302"/>
      <c r="B1137" s="268" t="s">
        <v>776</v>
      </c>
      <c r="C1137" s="217"/>
      <c r="D1137" s="217"/>
      <c r="E1137" s="228"/>
      <c r="F1137" s="286"/>
      <c r="I1137" s="478"/>
      <c r="J1137" s="478"/>
      <c r="K1137" s="478"/>
      <c r="L1137" s="478"/>
      <c r="M1137" s="478"/>
    </row>
    <row r="1138" spans="1:13" s="241" customFormat="1" ht="85.5" x14ac:dyDescent="0.2">
      <c r="A1138" s="302"/>
      <c r="B1138" s="268" t="s">
        <v>779</v>
      </c>
      <c r="C1138" s="217"/>
      <c r="D1138" s="217"/>
      <c r="E1138" s="228"/>
      <c r="F1138" s="286"/>
      <c r="I1138" s="303"/>
    </row>
    <row r="1139" spans="1:13" s="241" customFormat="1" ht="15" x14ac:dyDescent="0.2">
      <c r="A1139" s="302"/>
      <c r="B1139" s="268" t="s">
        <v>780</v>
      </c>
    </row>
    <row r="1140" spans="1:13" s="241" customFormat="1" ht="114" x14ac:dyDescent="0.2">
      <c r="A1140" s="302"/>
      <c r="B1140" s="268" t="s">
        <v>1685</v>
      </c>
      <c r="C1140" s="217"/>
      <c r="D1140" s="217"/>
      <c r="E1140" s="228"/>
      <c r="F1140" s="304"/>
    </row>
    <row r="1141" spans="1:13" s="241" customFormat="1" ht="42.75" x14ac:dyDescent="0.2">
      <c r="A1141" s="302"/>
      <c r="B1141" s="268" t="s">
        <v>627</v>
      </c>
      <c r="C1141" s="217"/>
      <c r="D1141" s="217"/>
      <c r="E1141" s="228"/>
      <c r="F1141" s="304"/>
    </row>
    <row r="1142" spans="1:13" s="241" customFormat="1" ht="28.5" x14ac:dyDescent="0.2">
      <c r="A1142" s="302"/>
      <c r="B1142" s="268" t="s">
        <v>774</v>
      </c>
      <c r="C1142" s="217" t="s">
        <v>224</v>
      </c>
      <c r="D1142" s="217">
        <v>15.4</v>
      </c>
      <c r="E1142" s="284"/>
      <c r="F1142" s="304">
        <f>D1142*E1142</f>
        <v>0</v>
      </c>
    </row>
    <row r="1143" spans="1:13" s="241" customFormat="1" ht="15" x14ac:dyDescent="0.2">
      <c r="A1143" s="393"/>
      <c r="B1143" s="295"/>
      <c r="C1143" s="296"/>
      <c r="D1143" s="296"/>
      <c r="E1143" s="297"/>
      <c r="F1143" s="301"/>
    </row>
    <row r="1144" spans="1:13" s="241" customFormat="1" ht="28.5" x14ac:dyDescent="0.2">
      <c r="A1144" s="302" t="s">
        <v>625</v>
      </c>
      <c r="B1144" s="268" t="s">
        <v>628</v>
      </c>
      <c r="C1144" s="217"/>
      <c r="D1144" s="217"/>
      <c r="E1144" s="228"/>
      <c r="F1144" s="286"/>
    </row>
    <row r="1145" spans="1:13" s="241" customFormat="1" ht="15" x14ac:dyDescent="0.2">
      <c r="A1145" s="302"/>
      <c r="B1145" s="268" t="s">
        <v>629</v>
      </c>
      <c r="C1145" s="217"/>
      <c r="D1145" s="217"/>
      <c r="E1145" s="228"/>
      <c r="F1145" s="286"/>
    </row>
    <row r="1146" spans="1:13" s="241" customFormat="1" ht="15" x14ac:dyDescent="0.2">
      <c r="A1146" s="302"/>
      <c r="B1146" s="268" t="s">
        <v>630</v>
      </c>
      <c r="C1146" s="217"/>
      <c r="D1146" s="217"/>
      <c r="E1146" s="228"/>
      <c r="F1146" s="286"/>
    </row>
    <row r="1147" spans="1:13" s="241" customFormat="1" ht="57" x14ac:dyDescent="0.2">
      <c r="A1147" s="302"/>
      <c r="B1147" s="268" t="s">
        <v>631</v>
      </c>
      <c r="C1147" s="305"/>
      <c r="D1147" s="305"/>
      <c r="E1147" s="306"/>
      <c r="F1147" s="306"/>
    </row>
    <row r="1148" spans="1:13" s="241" customFormat="1" ht="15" x14ac:dyDescent="0.2">
      <c r="A1148" s="302"/>
      <c r="B1148" s="192" t="s">
        <v>126</v>
      </c>
      <c r="C1148" s="217" t="s">
        <v>20</v>
      </c>
      <c r="D1148" s="217">
        <v>1</v>
      </c>
      <c r="E1148" s="284"/>
      <c r="F1148" s="226">
        <f>D1148*E1148</f>
        <v>0</v>
      </c>
    </row>
    <row r="1149" spans="1:13" s="241" customFormat="1" ht="15" x14ac:dyDescent="0.2">
      <c r="A1149" s="393"/>
      <c r="B1149" s="295"/>
      <c r="C1149" s="296"/>
      <c r="D1149" s="296"/>
      <c r="E1149" s="297"/>
      <c r="F1149" s="298"/>
    </row>
    <row r="1150" spans="1:13" s="241" customFormat="1" ht="15" x14ac:dyDescent="0.2">
      <c r="A1150" s="302" t="s">
        <v>626</v>
      </c>
      <c r="B1150" s="219" t="s">
        <v>579</v>
      </c>
      <c r="C1150" s="220"/>
      <c r="D1150" s="307"/>
      <c r="E1150" s="254"/>
      <c r="F1150" s="252"/>
    </row>
    <row r="1151" spans="1:13" s="241" customFormat="1" ht="57" x14ac:dyDescent="0.2">
      <c r="A1151" s="383"/>
      <c r="B1151" s="219" t="s">
        <v>636</v>
      </c>
      <c r="C1151" s="220"/>
      <c r="D1151" s="307"/>
      <c r="E1151" s="254"/>
      <c r="F1151" s="252"/>
    </row>
    <row r="1152" spans="1:13" s="151" customFormat="1" ht="15" x14ac:dyDescent="0.2">
      <c r="A1152" s="383"/>
      <c r="B1152" s="219" t="s">
        <v>251</v>
      </c>
      <c r="C1152" s="220" t="s">
        <v>580</v>
      </c>
      <c r="D1152" s="307">
        <v>1</v>
      </c>
      <c r="E1152" s="308"/>
      <c r="F1152" s="252">
        <f>D1152*E1152</f>
        <v>0</v>
      </c>
    </row>
    <row r="1153" spans="1:11" s="241" customFormat="1" ht="15" x14ac:dyDescent="0.2">
      <c r="A1153" s="384"/>
      <c r="B1153" s="309"/>
    </row>
    <row r="1154" spans="1:11" s="241" customFormat="1" ht="15" x14ac:dyDescent="0.2">
      <c r="A1154" s="386"/>
      <c r="B1154" s="151"/>
      <c r="C1154" s="224"/>
      <c r="D1154" s="224"/>
      <c r="E1154" s="231"/>
      <c r="F1154" s="231"/>
    </row>
    <row r="1155" spans="1:11" s="241" customFormat="1" ht="15" x14ac:dyDescent="0.2">
      <c r="A1155" s="302" t="s">
        <v>637</v>
      </c>
      <c r="B1155" s="282" t="s">
        <v>638</v>
      </c>
    </row>
    <row r="1156" spans="1:11" s="241" customFormat="1" x14ac:dyDescent="0.2">
      <c r="A1156" s="382"/>
      <c r="B1156" s="268"/>
    </row>
    <row r="1157" spans="1:11" s="151" customFormat="1" ht="15" x14ac:dyDescent="0.2">
      <c r="A1157" s="302" t="s">
        <v>639</v>
      </c>
      <c r="B1157" s="227" t="s">
        <v>587</v>
      </c>
      <c r="C1157" s="221"/>
      <c r="D1157" s="221"/>
      <c r="E1157" s="221"/>
      <c r="F1157" s="229"/>
    </row>
    <row r="1158" spans="1:11" s="241" customFormat="1" ht="71.25" x14ac:dyDescent="0.2">
      <c r="A1158" s="221"/>
      <c r="B1158" s="227" t="s">
        <v>781</v>
      </c>
      <c r="C1158" s="221"/>
      <c r="D1158" s="221"/>
      <c r="E1158" s="221"/>
      <c r="F1158" s="229"/>
    </row>
    <row r="1159" spans="1:11" s="241" customFormat="1" ht="28.5" x14ac:dyDescent="0.2">
      <c r="A1159" s="221"/>
      <c r="B1159" s="227" t="s">
        <v>589</v>
      </c>
      <c r="C1159" s="221"/>
      <c r="D1159" s="221"/>
      <c r="E1159" s="221"/>
      <c r="F1159" s="229"/>
    </row>
    <row r="1160" spans="1:11" s="241" customFormat="1" ht="42.75" x14ac:dyDescent="0.2">
      <c r="A1160" s="221"/>
      <c r="B1160" s="227" t="s">
        <v>767</v>
      </c>
      <c r="C1160" s="221"/>
      <c r="D1160" s="221"/>
      <c r="E1160" s="221"/>
      <c r="F1160" s="229"/>
    </row>
    <row r="1161" spans="1:11" s="241" customFormat="1" ht="42.75" x14ac:dyDescent="0.2">
      <c r="A1161" s="221"/>
      <c r="B1161" s="227" t="s">
        <v>590</v>
      </c>
      <c r="C1161" s="221"/>
      <c r="D1161" s="221"/>
      <c r="E1161" s="221"/>
      <c r="F1161" s="229"/>
    </row>
    <row r="1162" spans="1:11" s="241" customFormat="1" ht="16.5" x14ac:dyDescent="0.2">
      <c r="A1162" s="221"/>
      <c r="B1162" s="227" t="s">
        <v>1658</v>
      </c>
      <c r="C1162" s="221"/>
      <c r="D1162" s="221"/>
      <c r="E1162" s="221"/>
      <c r="F1162" s="229"/>
    </row>
    <row r="1163" spans="1:11" s="241" customFormat="1" ht="16.5" x14ac:dyDescent="0.2">
      <c r="A1163" s="221"/>
      <c r="B1163" s="227"/>
      <c r="C1163" s="217" t="s">
        <v>1646</v>
      </c>
      <c r="D1163" s="283">
        <v>2.15</v>
      </c>
      <c r="E1163" s="284"/>
      <c r="F1163" s="252">
        <f>D1163*E1163</f>
        <v>0</v>
      </c>
    </row>
    <row r="1164" spans="1:11" s="241" customFormat="1" x14ac:dyDescent="0.2">
      <c r="A1164" s="221"/>
      <c r="B1164" s="310"/>
      <c r="C1164" s="217"/>
      <c r="D1164" s="217"/>
      <c r="E1164" s="228"/>
      <c r="F1164" s="229"/>
    </row>
    <row r="1165" spans="1:11" s="241" customFormat="1" ht="42.75" x14ac:dyDescent="0.2">
      <c r="A1165" s="302" t="s">
        <v>640</v>
      </c>
      <c r="B1165" s="230" t="s">
        <v>592</v>
      </c>
      <c r="C1165" s="285"/>
      <c r="D1165" s="285"/>
      <c r="E1165" s="285"/>
      <c r="F1165" s="286"/>
    </row>
    <row r="1166" spans="1:11" s="241" customFormat="1" ht="42.75" x14ac:dyDescent="0.2">
      <c r="A1166" s="217"/>
      <c r="B1166" s="216" t="s">
        <v>593</v>
      </c>
      <c r="C1166" s="285"/>
      <c r="D1166" s="285"/>
      <c r="E1166" s="285"/>
      <c r="F1166" s="286"/>
    </row>
    <row r="1167" spans="1:11" s="241" customFormat="1" x14ac:dyDescent="0.2">
      <c r="A1167" s="217"/>
      <c r="B1167" s="216" t="s">
        <v>594</v>
      </c>
      <c r="C1167" s="285"/>
      <c r="D1167" s="285"/>
      <c r="E1167" s="285"/>
      <c r="F1167" s="286"/>
    </row>
    <row r="1168" spans="1:11" s="241" customFormat="1" ht="29.25" x14ac:dyDescent="0.25">
      <c r="A1168" s="217"/>
      <c r="B1168" s="216" t="s">
        <v>1707</v>
      </c>
      <c r="C1168" s="285"/>
      <c r="D1168" s="285"/>
      <c r="E1168" s="285"/>
      <c r="F1168" s="286"/>
      <c r="K1168" s="311"/>
    </row>
    <row r="1169" spans="1:7" s="241" customFormat="1" ht="16.5" x14ac:dyDescent="0.2">
      <c r="A1169" s="217"/>
      <c r="B1169" s="287" t="s">
        <v>1659</v>
      </c>
    </row>
    <row r="1170" spans="1:7" s="241" customFormat="1" ht="16.5" x14ac:dyDescent="0.2">
      <c r="A1170" s="217"/>
      <c r="B1170" s="287" t="s">
        <v>595</v>
      </c>
      <c r="C1170" s="217" t="s">
        <v>224</v>
      </c>
      <c r="D1170" s="217">
        <v>28</v>
      </c>
      <c r="E1170" s="284"/>
      <c r="F1170" s="252">
        <f>D1170*E1170</f>
        <v>0</v>
      </c>
    </row>
    <row r="1171" spans="1:7" s="241" customFormat="1" ht="16.5" x14ac:dyDescent="0.2">
      <c r="A1171" s="217"/>
      <c r="B1171" s="287" t="s">
        <v>596</v>
      </c>
      <c r="C1171" s="217" t="s">
        <v>224</v>
      </c>
      <c r="D1171" s="217">
        <v>4</v>
      </c>
      <c r="E1171" s="284"/>
      <c r="F1171" s="252">
        <f>D1171*E1171</f>
        <v>0</v>
      </c>
    </row>
    <row r="1172" spans="1:7" s="241" customFormat="1" x14ac:dyDescent="0.2">
      <c r="A1172" s="221"/>
      <c r="B1172" s="227"/>
      <c r="C1172" s="217"/>
      <c r="D1172" s="217"/>
      <c r="E1172" s="228"/>
      <c r="F1172" s="229"/>
    </row>
    <row r="1173" spans="1:7" s="241" customFormat="1" ht="28.5" x14ac:dyDescent="0.2">
      <c r="A1173" s="302" t="s">
        <v>641</v>
      </c>
      <c r="B1173" s="227" t="s">
        <v>598</v>
      </c>
      <c r="C1173" s="285"/>
      <c r="D1173" s="285"/>
      <c r="E1173" s="285"/>
      <c r="F1173" s="229"/>
    </row>
    <row r="1174" spans="1:7" s="241" customFormat="1" ht="42.75" x14ac:dyDescent="0.2">
      <c r="A1174" s="217"/>
      <c r="B1174" s="216" t="s">
        <v>599</v>
      </c>
      <c r="C1174" s="285"/>
      <c r="D1174" s="285"/>
      <c r="E1174" s="285"/>
      <c r="F1174" s="229"/>
    </row>
    <row r="1175" spans="1:7" s="241" customFormat="1" ht="57" x14ac:dyDescent="0.2">
      <c r="A1175" s="217"/>
      <c r="B1175" s="216" t="s">
        <v>600</v>
      </c>
      <c r="C1175" s="285"/>
      <c r="D1175" s="285"/>
      <c r="E1175" s="285"/>
      <c r="F1175" s="229"/>
    </row>
    <row r="1176" spans="1:7" s="241" customFormat="1" ht="42.75" x14ac:dyDescent="0.2">
      <c r="A1176" s="217"/>
      <c r="B1176" s="227" t="s">
        <v>590</v>
      </c>
      <c r="C1176" s="285"/>
      <c r="D1176" s="285"/>
      <c r="E1176" s="285"/>
      <c r="F1176" s="229"/>
    </row>
    <row r="1177" spans="1:7" s="241" customFormat="1" ht="16.5" x14ac:dyDescent="0.2">
      <c r="A1177" s="217"/>
      <c r="B1177" s="287" t="s">
        <v>1659</v>
      </c>
      <c r="C1177" s="217" t="s">
        <v>224</v>
      </c>
      <c r="D1177" s="217">
        <v>32.299999999999997</v>
      </c>
      <c r="E1177" s="284"/>
      <c r="F1177" s="252">
        <f>D1177*E1177</f>
        <v>0</v>
      </c>
    </row>
    <row r="1178" spans="1:7" s="241" customFormat="1" x14ac:dyDescent="0.2">
      <c r="A1178" s="380"/>
      <c r="B1178" s="219"/>
      <c r="C1178" s="151"/>
      <c r="D1178" s="151"/>
      <c r="E1178" s="151"/>
      <c r="F1178" s="151"/>
    </row>
    <row r="1179" spans="1:7" s="241" customFormat="1" ht="28.5" x14ac:dyDescent="0.2">
      <c r="A1179" s="302" t="s">
        <v>642</v>
      </c>
      <c r="B1179" s="230" t="s">
        <v>643</v>
      </c>
      <c r="C1179" s="151"/>
      <c r="D1179" s="151"/>
      <c r="E1179" s="151"/>
      <c r="F1179" s="151"/>
    </row>
    <row r="1180" spans="1:7" s="241" customFormat="1" x14ac:dyDescent="0.2">
      <c r="A1180" s="216"/>
      <c r="B1180" s="259" t="s">
        <v>519</v>
      </c>
      <c r="C1180" s="151"/>
      <c r="D1180" s="151"/>
      <c r="E1180" s="151"/>
      <c r="F1180" s="151"/>
    </row>
    <row r="1181" spans="1:7" s="241" customFormat="1" ht="85.5" x14ac:dyDescent="0.25">
      <c r="A1181" s="216"/>
      <c r="B1181" s="243" t="s">
        <v>520</v>
      </c>
      <c r="C1181" s="151"/>
      <c r="D1181" s="151"/>
      <c r="E1181" s="151"/>
      <c r="F1181" s="151"/>
      <c r="G1181" s="312"/>
    </row>
    <row r="1182" spans="1:7" s="241" customFormat="1" ht="15" x14ac:dyDescent="0.2">
      <c r="A1182" s="302"/>
      <c r="B1182" s="230"/>
      <c r="C1182" s="151"/>
      <c r="D1182" s="151"/>
      <c r="E1182" s="151"/>
      <c r="F1182" s="151"/>
    </row>
    <row r="1183" spans="1:7" s="241" customFormat="1" ht="15" x14ac:dyDescent="0.2">
      <c r="A1183" s="302" t="s">
        <v>644</v>
      </c>
      <c r="B1183" s="259" t="s">
        <v>604</v>
      </c>
      <c r="C1183" s="151"/>
      <c r="D1183" s="151"/>
      <c r="E1183" s="151"/>
      <c r="F1183" s="151"/>
    </row>
    <row r="1184" spans="1:7" s="241" customFormat="1" ht="15" x14ac:dyDescent="0.25">
      <c r="A1184" s="302"/>
      <c r="B1184" s="223" t="s">
        <v>528</v>
      </c>
      <c r="C1184" s="262"/>
      <c r="D1184" s="262"/>
      <c r="E1184" s="263"/>
      <c r="F1184" s="263"/>
    </row>
    <row r="1185" spans="1:6" s="241" customFormat="1" ht="28.5" x14ac:dyDescent="0.25">
      <c r="A1185" s="302"/>
      <c r="B1185" s="223" t="s">
        <v>529</v>
      </c>
      <c r="C1185" s="262"/>
      <c r="D1185" s="262"/>
      <c r="E1185" s="263"/>
      <c r="F1185" s="263"/>
    </row>
    <row r="1186" spans="1:6" s="241" customFormat="1" ht="15" x14ac:dyDescent="0.25">
      <c r="A1186" s="302"/>
      <c r="B1186" s="223" t="s">
        <v>530</v>
      </c>
      <c r="C1186" s="262"/>
      <c r="D1186" s="262"/>
      <c r="E1186" s="263"/>
      <c r="F1186" s="263"/>
    </row>
    <row r="1187" spans="1:6" s="241" customFormat="1" ht="85.5" x14ac:dyDescent="0.25">
      <c r="A1187" s="302"/>
      <c r="B1187" s="223" t="s">
        <v>605</v>
      </c>
      <c r="C1187" s="262"/>
      <c r="D1187" s="262"/>
      <c r="E1187" s="263"/>
      <c r="F1187" s="263"/>
    </row>
    <row r="1188" spans="1:6" s="241" customFormat="1" ht="15" x14ac:dyDescent="0.25">
      <c r="A1188" s="302"/>
      <c r="B1188" s="223" t="s">
        <v>606</v>
      </c>
      <c r="C1188" s="262"/>
      <c r="D1188" s="262"/>
      <c r="E1188" s="263"/>
      <c r="F1188" s="263"/>
    </row>
    <row r="1189" spans="1:6" s="241" customFormat="1" ht="16.5" x14ac:dyDescent="0.25">
      <c r="A1189" s="302"/>
      <c r="B1189" s="223" t="s">
        <v>1653</v>
      </c>
      <c r="C1189" s="262"/>
      <c r="D1189" s="262"/>
      <c r="E1189" s="263"/>
      <c r="F1189" s="263"/>
    </row>
    <row r="1190" spans="1:6" s="241" customFormat="1" ht="16.5" x14ac:dyDescent="0.2">
      <c r="A1190" s="302"/>
      <c r="B1190" s="264" t="s">
        <v>607</v>
      </c>
      <c r="C1190" s="224" t="s">
        <v>1646</v>
      </c>
      <c r="D1190" s="313">
        <v>2</v>
      </c>
      <c r="E1190" s="265"/>
      <c r="F1190" s="226">
        <f>D1190*E1190</f>
        <v>0</v>
      </c>
    </row>
    <row r="1191" spans="1:6" s="241" customFormat="1" ht="15" x14ac:dyDescent="0.2">
      <c r="A1191" s="302"/>
      <c r="B1191" s="230"/>
      <c r="C1191" s="151"/>
      <c r="D1191" s="151"/>
      <c r="E1191" s="151"/>
      <c r="F1191" s="151"/>
    </row>
    <row r="1192" spans="1:6" s="241" customFormat="1" ht="15" x14ac:dyDescent="0.2">
      <c r="A1192" s="302" t="s">
        <v>645</v>
      </c>
      <c r="B1192" s="216" t="s">
        <v>609</v>
      </c>
      <c r="C1192" s="151"/>
      <c r="D1192" s="151"/>
      <c r="E1192" s="151"/>
      <c r="F1192" s="151"/>
    </row>
    <row r="1193" spans="1:6" s="241" customFormat="1" ht="42.75" x14ac:dyDescent="0.2">
      <c r="A1193" s="385"/>
      <c r="B1193" s="223" t="s">
        <v>537</v>
      </c>
      <c r="C1193" s="224"/>
      <c r="D1193" s="224"/>
      <c r="E1193" s="266"/>
      <c r="F1193" s="267"/>
    </row>
    <row r="1194" spans="1:6" s="241" customFormat="1" ht="57" x14ac:dyDescent="0.2">
      <c r="A1194" s="385"/>
      <c r="B1194" s="223" t="s">
        <v>610</v>
      </c>
      <c r="C1194" s="224"/>
      <c r="D1194" s="224"/>
      <c r="E1194" s="266"/>
      <c r="F1194" s="267"/>
    </row>
    <row r="1195" spans="1:6" s="151" customFormat="1" ht="42.75" x14ac:dyDescent="0.2">
      <c r="A1195" s="385"/>
      <c r="B1195" s="223" t="s">
        <v>611</v>
      </c>
      <c r="C1195" s="224"/>
      <c r="D1195" s="224"/>
      <c r="E1195" s="266"/>
      <c r="F1195" s="267"/>
    </row>
    <row r="1196" spans="1:6" s="151" customFormat="1" ht="42.75" x14ac:dyDescent="0.2">
      <c r="A1196" s="385"/>
      <c r="B1196" s="223" t="s">
        <v>612</v>
      </c>
      <c r="C1196" s="224"/>
      <c r="D1196" s="224"/>
      <c r="E1196" s="266"/>
      <c r="F1196" s="267"/>
    </row>
    <row r="1197" spans="1:6" s="151" customFormat="1" ht="28.5" x14ac:dyDescent="0.2">
      <c r="A1197" s="385"/>
      <c r="B1197" s="223" t="s">
        <v>541</v>
      </c>
      <c r="C1197" s="224"/>
      <c r="D1197" s="224"/>
      <c r="E1197" s="266"/>
      <c r="F1197" s="267"/>
    </row>
    <row r="1198" spans="1:6" s="151" customFormat="1" ht="28.5" x14ac:dyDescent="0.2">
      <c r="A1198" s="216"/>
      <c r="B1198" s="264" t="s">
        <v>1663</v>
      </c>
      <c r="C1198" s="224" t="s">
        <v>169</v>
      </c>
      <c r="D1198" s="224">
        <v>106</v>
      </c>
      <c r="E1198" s="314"/>
      <c r="F1198" s="304">
        <f>D1198*E1198</f>
        <v>0</v>
      </c>
    </row>
    <row r="1199" spans="1:6" s="241" customFormat="1" ht="28.5" x14ac:dyDescent="0.2">
      <c r="A1199" s="315"/>
      <c r="B1199" s="264" t="s">
        <v>646</v>
      </c>
      <c r="C1199" s="224" t="s">
        <v>21</v>
      </c>
      <c r="D1199" s="224">
        <v>27</v>
      </c>
      <c r="E1199" s="314"/>
      <c r="F1199" s="304">
        <f>D1199*E1199</f>
        <v>0</v>
      </c>
    </row>
    <row r="1200" spans="1:6" s="241" customFormat="1" ht="15" x14ac:dyDescent="0.25">
      <c r="A1200" s="315"/>
      <c r="B1200" s="288"/>
      <c r="C1200" s="269"/>
      <c r="D1200" s="269"/>
      <c r="E1200" s="270"/>
      <c r="F1200" s="270"/>
    </row>
    <row r="1201" spans="1:7" s="241" customFormat="1" ht="28.5" x14ac:dyDescent="0.25">
      <c r="A1201" s="302" t="s">
        <v>647</v>
      </c>
      <c r="B1201" s="223" t="s">
        <v>615</v>
      </c>
      <c r="C1201" s="269"/>
      <c r="D1201" s="269"/>
      <c r="E1201" s="270"/>
      <c r="F1201" s="270"/>
    </row>
    <row r="1202" spans="1:7" s="241" customFormat="1" ht="28.5" x14ac:dyDescent="0.25">
      <c r="A1202" s="315"/>
      <c r="B1202" s="223" t="s">
        <v>616</v>
      </c>
      <c r="C1202" s="269"/>
      <c r="D1202" s="269"/>
      <c r="E1202" s="270"/>
      <c r="F1202" s="270"/>
    </row>
    <row r="1203" spans="1:7" s="241" customFormat="1" ht="28.5" x14ac:dyDescent="0.2">
      <c r="A1203" s="315"/>
      <c r="B1203" s="216" t="s">
        <v>546</v>
      </c>
      <c r="C1203" s="289"/>
      <c r="D1203" s="289"/>
      <c r="E1203" s="290"/>
      <c r="F1203" s="290"/>
    </row>
    <row r="1204" spans="1:7" s="241" customFormat="1" ht="142.5" x14ac:dyDescent="0.2">
      <c r="A1204" s="315"/>
      <c r="B1204" s="216" t="s">
        <v>617</v>
      </c>
      <c r="C1204" s="289"/>
      <c r="D1204" s="289"/>
      <c r="E1204" s="290"/>
      <c r="F1204" s="290"/>
    </row>
    <row r="1205" spans="1:7" s="241" customFormat="1" ht="42.75" x14ac:dyDescent="0.2">
      <c r="A1205" s="315"/>
      <c r="B1205" s="216" t="s">
        <v>618</v>
      </c>
      <c r="C1205" s="289"/>
      <c r="D1205" s="289"/>
      <c r="E1205" s="290"/>
      <c r="F1205" s="290"/>
    </row>
    <row r="1206" spans="1:7" s="241" customFormat="1" ht="28.5" x14ac:dyDescent="0.25">
      <c r="A1206" s="315"/>
      <c r="B1206" s="223" t="s">
        <v>541</v>
      </c>
      <c r="C1206" s="269"/>
      <c r="D1206" s="269"/>
      <c r="E1206" s="270"/>
      <c r="F1206" s="270"/>
    </row>
    <row r="1207" spans="1:7" s="154" customFormat="1" ht="15" x14ac:dyDescent="0.2">
      <c r="A1207" s="386"/>
      <c r="B1207" s="264" t="s">
        <v>552</v>
      </c>
      <c r="C1207" s="224"/>
      <c r="D1207" s="224"/>
      <c r="E1207" s="225"/>
      <c r="F1207" s="226"/>
    </row>
    <row r="1208" spans="1:7" s="241" customFormat="1" ht="42.75" x14ac:dyDescent="0.2">
      <c r="A1208" s="386"/>
      <c r="B1208" s="268" t="s">
        <v>648</v>
      </c>
      <c r="C1208" s="224" t="s">
        <v>169</v>
      </c>
      <c r="D1208" s="224">
        <v>132</v>
      </c>
      <c r="E1208" s="265"/>
      <c r="F1208" s="226">
        <f>D1208*E1208</f>
        <v>0</v>
      </c>
    </row>
    <row r="1209" spans="1:7" s="241" customFormat="1" ht="28.5" x14ac:dyDescent="0.2">
      <c r="A1209" s="386"/>
      <c r="B1209" s="264" t="s">
        <v>649</v>
      </c>
      <c r="C1209" s="224" t="s">
        <v>21</v>
      </c>
      <c r="D1209" s="224">
        <v>21.8</v>
      </c>
      <c r="E1209" s="265"/>
      <c r="F1209" s="226">
        <f>D1209*E1209</f>
        <v>0</v>
      </c>
    </row>
    <row r="1210" spans="1:7" s="241" customFormat="1" ht="15" x14ac:dyDescent="0.2">
      <c r="A1210" s="386"/>
      <c r="B1210" s="264" t="s">
        <v>650</v>
      </c>
      <c r="C1210" s="224" t="s">
        <v>169</v>
      </c>
      <c r="D1210" s="224">
        <v>162</v>
      </c>
      <c r="E1210" s="265"/>
      <c r="F1210" s="226">
        <f>D1210*E1210</f>
        <v>0</v>
      </c>
    </row>
    <row r="1211" spans="1:7" s="241" customFormat="1" ht="15" x14ac:dyDescent="0.25">
      <c r="A1211" s="315"/>
      <c r="B1211" s="288"/>
      <c r="C1211" s="269"/>
      <c r="D1211" s="269"/>
      <c r="E1211" s="270"/>
      <c r="F1211" s="270"/>
    </row>
    <row r="1212" spans="1:7" s="241" customFormat="1" ht="28.5" x14ac:dyDescent="0.25">
      <c r="A1212" s="302" t="s">
        <v>651</v>
      </c>
      <c r="B1212" s="227" t="s">
        <v>623</v>
      </c>
      <c r="C1212" s="291"/>
      <c r="D1212" s="292"/>
      <c r="E1212" s="292"/>
      <c r="F1212" s="293"/>
      <c r="G1212" s="151"/>
    </row>
    <row r="1213" spans="1:7" s="241" customFormat="1" ht="15" x14ac:dyDescent="0.25">
      <c r="A1213" s="302"/>
      <c r="B1213" s="227"/>
      <c r="C1213" s="291"/>
      <c r="D1213" s="292"/>
      <c r="E1213" s="292"/>
      <c r="F1213" s="293"/>
      <c r="G1213" s="151"/>
    </row>
    <row r="1214" spans="1:7" s="241" customFormat="1" ht="128.25" x14ac:dyDescent="0.2">
      <c r="A1214" s="302" t="s">
        <v>782</v>
      </c>
      <c r="B1214" s="268" t="s">
        <v>1171</v>
      </c>
      <c r="C1214" s="316"/>
      <c r="D1214" s="317"/>
      <c r="E1214" s="317"/>
      <c r="F1214" s="318"/>
    </row>
    <row r="1215" spans="1:7" s="151" customFormat="1" ht="17.25" x14ac:dyDescent="0.25">
      <c r="A1215" s="391"/>
      <c r="B1215" s="192" t="s">
        <v>1662</v>
      </c>
      <c r="C1215" s="217" t="s">
        <v>224</v>
      </c>
      <c r="D1215" s="217">
        <v>32.299999999999997</v>
      </c>
      <c r="E1215" s="284"/>
      <c r="F1215" s="226">
        <f>D1215*E1215</f>
        <v>0</v>
      </c>
    </row>
    <row r="1216" spans="1:7" s="241" customFormat="1" ht="15" x14ac:dyDescent="0.2">
      <c r="A1216" s="386"/>
      <c r="B1216" s="264"/>
      <c r="C1216" s="224"/>
      <c r="D1216" s="224"/>
      <c r="E1216" s="271"/>
      <c r="F1216" s="226"/>
    </row>
    <row r="1217" spans="1:13" s="241" customFormat="1" ht="228" x14ac:dyDescent="0.2">
      <c r="A1217" s="302" t="s">
        <v>783</v>
      </c>
      <c r="B1217" s="268" t="s">
        <v>772</v>
      </c>
      <c r="C1217" s="296"/>
      <c r="D1217" s="296"/>
      <c r="E1217" s="297"/>
      <c r="F1217" s="298"/>
    </row>
    <row r="1218" spans="1:13" s="241" customFormat="1" ht="17.25" x14ac:dyDescent="0.25">
      <c r="A1218" s="392"/>
      <c r="B1218" s="295"/>
      <c r="C1218" s="217" t="s">
        <v>224</v>
      </c>
      <c r="D1218" s="217">
        <v>32.299999999999997</v>
      </c>
      <c r="E1218" s="284"/>
      <c r="F1218" s="226">
        <f>D1218*E1218</f>
        <v>0</v>
      </c>
    </row>
    <row r="1219" spans="1:13" s="241" customFormat="1" x14ac:dyDescent="0.2">
      <c r="A1219" s="296"/>
      <c r="B1219" s="299"/>
      <c r="C1219" s="300"/>
      <c r="D1219" s="300"/>
      <c r="E1219" s="300"/>
      <c r="F1219" s="301"/>
    </row>
    <row r="1220" spans="1:13" s="241" customFormat="1" ht="57" x14ac:dyDescent="0.2">
      <c r="A1220" s="302" t="s">
        <v>652</v>
      </c>
      <c r="B1220" s="268" t="s">
        <v>1630</v>
      </c>
      <c r="I1220" s="477"/>
      <c r="J1220" s="478"/>
      <c r="K1220" s="478"/>
      <c r="L1220" s="478"/>
      <c r="M1220" s="478"/>
    </row>
    <row r="1221" spans="1:13" s="241" customFormat="1" ht="15" x14ac:dyDescent="0.2">
      <c r="A1221" s="302"/>
      <c r="B1221" s="268" t="s">
        <v>777</v>
      </c>
      <c r="C1221" s="296"/>
      <c r="D1221" s="296"/>
      <c r="E1221" s="297"/>
      <c r="F1221" s="301"/>
      <c r="I1221" s="478"/>
      <c r="J1221" s="478"/>
      <c r="K1221" s="478"/>
      <c r="L1221" s="478"/>
      <c r="M1221" s="478"/>
    </row>
    <row r="1222" spans="1:13" s="241" customFormat="1" ht="15" x14ac:dyDescent="0.2">
      <c r="A1222" s="302"/>
      <c r="B1222" s="268" t="s">
        <v>773</v>
      </c>
      <c r="C1222" s="296"/>
      <c r="D1222" s="296"/>
      <c r="E1222" s="297"/>
      <c r="F1222" s="301"/>
      <c r="I1222" s="478"/>
      <c r="J1222" s="478"/>
      <c r="K1222" s="478"/>
      <c r="L1222" s="478"/>
      <c r="M1222" s="478"/>
    </row>
    <row r="1223" spans="1:13" s="241" customFormat="1" ht="15" x14ac:dyDescent="0.2">
      <c r="A1223" s="302"/>
      <c r="B1223" s="268" t="s">
        <v>775</v>
      </c>
      <c r="C1223" s="296"/>
      <c r="D1223" s="296"/>
      <c r="E1223" s="297"/>
      <c r="F1223" s="301"/>
      <c r="I1223" s="478"/>
      <c r="J1223" s="478"/>
      <c r="K1223" s="478"/>
      <c r="L1223" s="478"/>
      <c r="M1223" s="478"/>
    </row>
    <row r="1224" spans="1:13" s="241" customFormat="1" ht="28.5" x14ac:dyDescent="0.2">
      <c r="A1224" s="302"/>
      <c r="B1224" s="268" t="s">
        <v>778</v>
      </c>
      <c r="C1224" s="296"/>
      <c r="D1224" s="296"/>
      <c r="E1224" s="297"/>
      <c r="F1224" s="301"/>
      <c r="I1224" s="478"/>
      <c r="J1224" s="478"/>
      <c r="K1224" s="478"/>
      <c r="L1224" s="478"/>
      <c r="M1224" s="478"/>
    </row>
    <row r="1225" spans="1:13" s="241" customFormat="1" ht="15" x14ac:dyDescent="0.2">
      <c r="A1225" s="302"/>
      <c r="B1225" s="268" t="s">
        <v>776</v>
      </c>
      <c r="C1225" s="296"/>
      <c r="D1225" s="296"/>
      <c r="E1225" s="297"/>
      <c r="F1225" s="301"/>
      <c r="I1225" s="478"/>
      <c r="J1225" s="478"/>
      <c r="K1225" s="478"/>
      <c r="L1225" s="478"/>
      <c r="M1225" s="478"/>
    </row>
    <row r="1226" spans="1:13" s="241" customFormat="1" ht="85.5" x14ac:dyDescent="0.2">
      <c r="A1226" s="302"/>
      <c r="B1226" s="268" t="s">
        <v>784</v>
      </c>
      <c r="C1226" s="296"/>
      <c r="D1226" s="296"/>
      <c r="E1226" s="297"/>
      <c r="F1226" s="301"/>
    </row>
    <row r="1227" spans="1:13" s="241" customFormat="1" ht="15" x14ac:dyDescent="0.2">
      <c r="A1227" s="302"/>
      <c r="B1227" s="268" t="s">
        <v>780</v>
      </c>
      <c r="C1227" s="296"/>
      <c r="D1227" s="296"/>
      <c r="E1227" s="297"/>
      <c r="F1227" s="301"/>
    </row>
    <row r="1228" spans="1:13" s="241" customFormat="1" ht="114" x14ac:dyDescent="0.2">
      <c r="A1228" s="302"/>
      <c r="B1228" s="268" t="s">
        <v>1685</v>
      </c>
    </row>
    <row r="1229" spans="1:13" s="241" customFormat="1" ht="42.75" x14ac:dyDescent="0.2">
      <c r="A1229" s="302"/>
      <c r="B1229" s="268" t="s">
        <v>627</v>
      </c>
      <c r="C1229" s="319"/>
      <c r="D1229" s="319"/>
      <c r="E1229" s="320"/>
      <c r="F1229" s="321"/>
    </row>
    <row r="1230" spans="1:13" s="241" customFormat="1" ht="28.5" x14ac:dyDescent="0.2">
      <c r="A1230" s="302"/>
      <c r="B1230" s="268" t="s">
        <v>774</v>
      </c>
      <c r="C1230" s="217" t="s">
        <v>224</v>
      </c>
      <c r="D1230" s="217">
        <v>11.5</v>
      </c>
      <c r="E1230" s="284"/>
      <c r="F1230" s="304">
        <f>D1230*E1230</f>
        <v>0</v>
      </c>
    </row>
    <row r="1231" spans="1:13" s="241" customFormat="1" ht="15" x14ac:dyDescent="0.2">
      <c r="A1231" s="393"/>
      <c r="B1231" s="295"/>
      <c r="C1231" s="296"/>
      <c r="D1231" s="296"/>
      <c r="E1231" s="297"/>
      <c r="F1231" s="301"/>
    </row>
    <row r="1232" spans="1:13" s="241" customFormat="1" ht="15" x14ac:dyDescent="0.2">
      <c r="A1232" s="302" t="s">
        <v>653</v>
      </c>
      <c r="B1232" s="219" t="s">
        <v>579</v>
      </c>
      <c r="C1232" s="220"/>
      <c r="D1232" s="307"/>
      <c r="E1232" s="254"/>
      <c r="F1232" s="252"/>
    </row>
    <row r="1233" spans="1:6" s="241" customFormat="1" ht="57" x14ac:dyDescent="0.2">
      <c r="A1233" s="383"/>
      <c r="B1233" s="219" t="s">
        <v>636</v>
      </c>
      <c r="C1233" s="220"/>
      <c r="D1233" s="307"/>
      <c r="E1233" s="254"/>
      <c r="F1233" s="252"/>
    </row>
    <row r="1234" spans="1:6" s="151" customFormat="1" ht="15" x14ac:dyDescent="0.2">
      <c r="A1234" s="383"/>
      <c r="B1234" s="219" t="s">
        <v>251</v>
      </c>
      <c r="C1234" s="220" t="s">
        <v>580</v>
      </c>
      <c r="D1234" s="307">
        <v>1</v>
      </c>
      <c r="E1234" s="308"/>
      <c r="F1234" s="252">
        <f>D1234*E1234</f>
        <v>0</v>
      </c>
    </row>
    <row r="1235" spans="1:6" s="151" customFormat="1" ht="15" x14ac:dyDescent="0.2">
      <c r="A1235" s="384"/>
      <c r="B1235" s="260"/>
      <c r="C1235" s="246"/>
      <c r="D1235" s="278"/>
      <c r="E1235" s="279"/>
      <c r="F1235" s="248"/>
    </row>
    <row r="1236" spans="1:6" s="241" customFormat="1" ht="15" x14ac:dyDescent="0.25">
      <c r="A1236" s="389"/>
      <c r="B1236" s="280" t="s">
        <v>654</v>
      </c>
      <c r="C1236" s="370"/>
      <c r="D1236" s="370"/>
      <c r="E1236" s="370"/>
      <c r="F1236" s="281">
        <f>SUM(F1075:F1234)</f>
        <v>0</v>
      </c>
    </row>
    <row r="1237" spans="1:6" s="151" customFormat="1" ht="15" x14ac:dyDescent="0.2">
      <c r="A1237" s="384"/>
      <c r="B1237" s="260"/>
      <c r="C1237" s="246"/>
      <c r="D1237" s="278"/>
      <c r="E1237" s="279"/>
      <c r="F1237" s="248"/>
    </row>
    <row r="1238" spans="1:6" s="151" customFormat="1" ht="15" x14ac:dyDescent="0.2">
      <c r="A1238" s="384"/>
      <c r="B1238" s="260"/>
      <c r="C1238" s="246"/>
      <c r="D1238" s="278"/>
      <c r="E1238" s="279"/>
      <c r="F1238" s="248"/>
    </row>
    <row r="1239" spans="1:6" s="241" customFormat="1" ht="15" x14ac:dyDescent="0.25">
      <c r="A1239" s="381" t="s">
        <v>38</v>
      </c>
      <c r="B1239" s="240" t="s">
        <v>655</v>
      </c>
      <c r="C1239" s="240"/>
      <c r="D1239" s="240"/>
      <c r="E1239" s="239"/>
      <c r="F1239" s="239"/>
    </row>
    <row r="1240" spans="1:6" s="241" customFormat="1" ht="15" x14ac:dyDescent="0.2">
      <c r="A1240" s="384"/>
      <c r="B1240" s="260"/>
      <c r="C1240" s="246"/>
      <c r="D1240" s="278"/>
      <c r="E1240" s="279"/>
      <c r="F1240" s="248"/>
    </row>
    <row r="1241" spans="1:6" s="241" customFormat="1" ht="142.5" x14ac:dyDescent="0.2">
      <c r="A1241" s="383"/>
      <c r="B1241" s="219" t="s">
        <v>656</v>
      </c>
      <c r="C1241" s="220"/>
      <c r="D1241" s="307"/>
      <c r="E1241" s="254"/>
      <c r="F1241" s="252"/>
    </row>
    <row r="1242" spans="1:6" s="241" customFormat="1" ht="57" x14ac:dyDescent="0.2">
      <c r="A1242" s="383"/>
      <c r="B1242" s="219" t="s">
        <v>657</v>
      </c>
      <c r="C1242" s="220"/>
      <c r="D1242" s="307"/>
      <c r="E1242" s="254"/>
      <c r="F1242" s="252"/>
    </row>
    <row r="1243" spans="1:6" s="241" customFormat="1" ht="15" x14ac:dyDescent="0.2">
      <c r="A1243" s="383"/>
      <c r="B1243" s="219"/>
      <c r="C1243" s="220"/>
      <c r="D1243" s="307"/>
      <c r="E1243" s="254"/>
      <c r="F1243" s="252"/>
    </row>
    <row r="1244" spans="1:6" s="151" customFormat="1" ht="28.5" x14ac:dyDescent="0.2">
      <c r="A1244" s="383" t="s">
        <v>658</v>
      </c>
      <c r="B1244" s="223" t="s">
        <v>659</v>
      </c>
      <c r="C1244" s="323"/>
      <c r="D1244" s="324"/>
      <c r="E1244" s="324"/>
      <c r="F1244" s="324"/>
    </row>
    <row r="1245" spans="1:6" s="151" customFormat="1" ht="57" x14ac:dyDescent="0.2">
      <c r="A1245" s="394"/>
      <c r="B1245" s="223" t="s">
        <v>578</v>
      </c>
      <c r="C1245" s="323"/>
      <c r="D1245" s="324"/>
      <c r="E1245" s="324"/>
      <c r="F1245" s="324"/>
    </row>
    <row r="1246" spans="1:6" s="151" customFormat="1" ht="16.5" x14ac:dyDescent="0.2">
      <c r="A1246" s="394"/>
      <c r="B1246" s="223" t="s">
        <v>1657</v>
      </c>
      <c r="C1246" s="323"/>
      <c r="D1246" s="324"/>
      <c r="E1246" s="324"/>
      <c r="F1246" s="324"/>
    </row>
    <row r="1247" spans="1:6" s="151" customFormat="1" ht="16.5" x14ac:dyDescent="0.2">
      <c r="A1247" s="221"/>
      <c r="B1247" s="216" t="s">
        <v>660</v>
      </c>
      <c r="C1247" s="220" t="s">
        <v>1646</v>
      </c>
      <c r="D1247" s="307">
        <v>4</v>
      </c>
      <c r="E1247" s="251"/>
      <c r="F1247" s="252">
        <f>D1247*E1247</f>
        <v>0</v>
      </c>
    </row>
    <row r="1248" spans="1:6" s="241" customFormat="1" ht="15" x14ac:dyDescent="0.2">
      <c r="A1248" s="383"/>
      <c r="B1248" s="219"/>
      <c r="C1248" s="220"/>
      <c r="D1248" s="307"/>
      <c r="E1248" s="254"/>
      <c r="F1248" s="252"/>
    </row>
    <row r="1249" spans="1:6" s="241" customFormat="1" ht="28.5" x14ac:dyDescent="0.2">
      <c r="A1249" s="383" t="s">
        <v>406</v>
      </c>
      <c r="B1249" s="227" t="s">
        <v>661</v>
      </c>
      <c r="C1249" s="285"/>
      <c r="D1249" s="285"/>
      <c r="E1249" s="285"/>
      <c r="F1249" s="229"/>
    </row>
    <row r="1250" spans="1:6" s="241" customFormat="1" ht="43.5" x14ac:dyDescent="0.25">
      <c r="A1250" s="217"/>
      <c r="B1250" s="216" t="s">
        <v>1049</v>
      </c>
      <c r="C1250" s="325"/>
      <c r="D1250" s="285"/>
      <c r="E1250" s="285"/>
      <c r="F1250" s="229"/>
    </row>
    <row r="1251" spans="1:6" s="241" customFormat="1" ht="57" x14ac:dyDescent="0.2">
      <c r="A1251" s="217"/>
      <c r="B1251" s="216" t="s">
        <v>600</v>
      </c>
      <c r="C1251" s="285"/>
      <c r="D1251" s="285"/>
      <c r="E1251" s="285"/>
      <c r="F1251" s="229"/>
    </row>
    <row r="1252" spans="1:6" s="241" customFormat="1" ht="71.25" x14ac:dyDescent="0.2">
      <c r="A1252" s="217"/>
      <c r="B1252" s="216" t="s">
        <v>793</v>
      </c>
      <c r="C1252" s="285"/>
      <c r="D1252" s="285"/>
      <c r="E1252" s="285"/>
      <c r="F1252" s="229"/>
    </row>
    <row r="1253" spans="1:6" s="241" customFormat="1" ht="42.75" x14ac:dyDescent="0.2">
      <c r="A1253" s="217"/>
      <c r="B1253" s="227" t="s">
        <v>590</v>
      </c>
      <c r="C1253" s="285"/>
      <c r="D1253" s="285"/>
      <c r="E1253" s="285"/>
      <c r="F1253" s="229"/>
    </row>
    <row r="1254" spans="1:6" s="241" customFormat="1" ht="16.5" x14ac:dyDescent="0.2">
      <c r="A1254" s="217"/>
      <c r="B1254" s="287" t="s">
        <v>1659</v>
      </c>
      <c r="C1254" s="217" t="s">
        <v>224</v>
      </c>
      <c r="D1254" s="217">
        <v>260</v>
      </c>
      <c r="E1254" s="326"/>
      <c r="F1254" s="252">
        <f>D1254*E1254</f>
        <v>0</v>
      </c>
    </row>
    <row r="1255" spans="1:6" s="241" customFormat="1" ht="15" x14ac:dyDescent="0.2">
      <c r="A1255" s="383"/>
      <c r="B1255" s="219"/>
      <c r="C1255" s="220"/>
      <c r="D1255" s="307"/>
      <c r="E1255" s="254"/>
      <c r="F1255" s="252"/>
    </row>
    <row r="1256" spans="1:6" s="241" customFormat="1" ht="28.5" x14ac:dyDescent="0.2">
      <c r="A1256" s="302" t="s">
        <v>662</v>
      </c>
      <c r="B1256" s="219" t="s">
        <v>663</v>
      </c>
      <c r="C1256" s="220"/>
      <c r="D1256" s="307"/>
      <c r="E1256" s="254"/>
      <c r="F1256" s="252"/>
    </row>
    <row r="1257" spans="1:6" s="241" customFormat="1" ht="42.75" x14ac:dyDescent="0.2">
      <c r="A1257" s="383"/>
      <c r="B1257" s="219" t="s">
        <v>664</v>
      </c>
      <c r="C1257" s="220"/>
      <c r="D1257" s="307"/>
      <c r="E1257" s="254"/>
      <c r="F1257" s="252"/>
    </row>
    <row r="1258" spans="1:6" s="241" customFormat="1" ht="57" x14ac:dyDescent="0.2">
      <c r="A1258" s="383"/>
      <c r="B1258" s="219" t="s">
        <v>665</v>
      </c>
      <c r="C1258" s="220"/>
      <c r="D1258" s="307"/>
      <c r="E1258" s="254"/>
      <c r="F1258" s="252"/>
    </row>
    <row r="1259" spans="1:6" s="241" customFormat="1" ht="15" x14ac:dyDescent="0.2">
      <c r="A1259" s="383"/>
      <c r="B1259" s="219" t="s">
        <v>570</v>
      </c>
      <c r="C1259" s="220"/>
      <c r="D1259" s="307"/>
      <c r="E1259" s="254"/>
      <c r="F1259" s="252"/>
    </row>
    <row r="1260" spans="1:6" s="241" customFormat="1" ht="15" x14ac:dyDescent="0.2">
      <c r="A1260" s="383"/>
      <c r="B1260" s="219" t="s">
        <v>666</v>
      </c>
      <c r="C1260" s="220"/>
      <c r="D1260" s="307"/>
      <c r="E1260" s="254"/>
      <c r="F1260" s="252"/>
    </row>
    <row r="1261" spans="1:6" s="241" customFormat="1" ht="15" x14ac:dyDescent="0.2">
      <c r="A1261" s="383"/>
      <c r="B1261" s="219" t="s">
        <v>667</v>
      </c>
      <c r="C1261" s="220" t="s">
        <v>21</v>
      </c>
      <c r="D1261" s="253">
        <v>20.8</v>
      </c>
      <c r="E1261" s="251"/>
      <c r="F1261" s="252">
        <f>D1261*E1261</f>
        <v>0</v>
      </c>
    </row>
    <row r="1262" spans="1:6" s="241" customFormat="1" ht="15" x14ac:dyDescent="0.2">
      <c r="A1262" s="383"/>
      <c r="B1262" s="219"/>
      <c r="C1262" s="220"/>
      <c r="D1262" s="307"/>
      <c r="E1262" s="254"/>
      <c r="F1262" s="252"/>
    </row>
    <row r="1263" spans="1:6" s="241" customFormat="1" ht="28.5" x14ac:dyDescent="0.2">
      <c r="A1263" s="302" t="s">
        <v>668</v>
      </c>
      <c r="B1263" s="219" t="s">
        <v>669</v>
      </c>
      <c r="C1263" s="220"/>
      <c r="D1263" s="307"/>
      <c r="E1263" s="254"/>
      <c r="F1263" s="252"/>
    </row>
    <row r="1264" spans="1:6" s="241" customFormat="1" ht="71.25" x14ac:dyDescent="0.2">
      <c r="A1264" s="383"/>
      <c r="B1264" s="219" t="s">
        <v>670</v>
      </c>
      <c r="C1264" s="220"/>
      <c r="D1264" s="307"/>
      <c r="E1264" s="254"/>
      <c r="F1264" s="252"/>
    </row>
    <row r="1265" spans="1:6" s="241" customFormat="1" ht="57" x14ac:dyDescent="0.2">
      <c r="A1265" s="384"/>
      <c r="B1265" s="219" t="s">
        <v>671</v>
      </c>
      <c r="C1265" s="246"/>
      <c r="D1265" s="278"/>
      <c r="E1265" s="279"/>
      <c r="F1265" s="248"/>
    </row>
    <row r="1266" spans="1:6" s="241" customFormat="1" ht="28.5" x14ac:dyDescent="0.2">
      <c r="A1266" s="384"/>
      <c r="B1266" s="219" t="s">
        <v>672</v>
      </c>
      <c r="C1266" s="246"/>
      <c r="D1266" s="278"/>
      <c r="E1266" s="279"/>
      <c r="F1266" s="248"/>
    </row>
    <row r="1267" spans="1:6" s="241" customFormat="1" ht="15" x14ac:dyDescent="0.2">
      <c r="A1267" s="384"/>
      <c r="B1267" s="219" t="s">
        <v>570</v>
      </c>
      <c r="C1267" s="246"/>
      <c r="D1267" s="278"/>
      <c r="E1267" s="279"/>
      <c r="F1267" s="248"/>
    </row>
    <row r="1268" spans="1:6" s="241" customFormat="1" ht="15" x14ac:dyDescent="0.2">
      <c r="A1268" s="384"/>
      <c r="B1268" s="219" t="s">
        <v>666</v>
      </c>
      <c r="C1268" s="246"/>
      <c r="D1268" s="278"/>
      <c r="E1268" s="279"/>
      <c r="F1268" s="248"/>
    </row>
    <row r="1269" spans="1:6" s="241" customFormat="1" ht="15" x14ac:dyDescent="0.2">
      <c r="A1269" s="384"/>
      <c r="B1269" s="219" t="s">
        <v>667</v>
      </c>
      <c r="C1269" s="220" t="s">
        <v>21</v>
      </c>
      <c r="D1269" s="253">
        <v>21.4</v>
      </c>
      <c r="E1269" s="251"/>
      <c r="F1269" s="252">
        <f>D1269*E1269</f>
        <v>0</v>
      </c>
    </row>
    <row r="1270" spans="1:6" s="241" customFormat="1" ht="15" x14ac:dyDescent="0.2">
      <c r="A1270" s="384"/>
      <c r="B1270" s="260"/>
      <c r="C1270" s="246"/>
      <c r="D1270" s="278"/>
      <c r="E1270" s="279"/>
      <c r="F1270" s="248"/>
    </row>
    <row r="1271" spans="1:6" s="241" customFormat="1" ht="42.75" x14ac:dyDescent="0.2">
      <c r="A1271" s="302" t="s">
        <v>407</v>
      </c>
      <c r="B1271" s="219" t="s">
        <v>673</v>
      </c>
      <c r="C1271" s="246"/>
      <c r="D1271" s="278"/>
      <c r="E1271" s="279"/>
      <c r="F1271" s="248"/>
    </row>
    <row r="1272" spans="1:6" s="241" customFormat="1" ht="43.5" x14ac:dyDescent="0.25">
      <c r="A1272" s="302"/>
      <c r="B1272" s="219" t="s">
        <v>674</v>
      </c>
      <c r="C1272" s="273"/>
      <c r="D1272" s="278"/>
      <c r="E1272" s="279"/>
      <c r="F1272" s="248"/>
    </row>
    <row r="1273" spans="1:6" s="241" customFormat="1" ht="71.25" x14ac:dyDescent="0.2">
      <c r="A1273" s="302"/>
      <c r="B1273" s="219" t="s">
        <v>675</v>
      </c>
      <c r="C1273" s="246"/>
      <c r="D1273" s="278"/>
      <c r="E1273" s="279"/>
      <c r="F1273" s="248"/>
    </row>
    <row r="1274" spans="1:6" s="241" customFormat="1" ht="42.75" x14ac:dyDescent="0.2">
      <c r="A1274" s="302"/>
      <c r="B1274" s="223" t="s">
        <v>676</v>
      </c>
      <c r="C1274" s="323"/>
      <c r="D1274" s="324"/>
      <c r="E1274" s="324"/>
      <c r="F1274" s="324"/>
    </row>
    <row r="1275" spans="1:6" s="241" customFormat="1" ht="15" x14ac:dyDescent="0.2">
      <c r="A1275" s="302"/>
      <c r="B1275" s="223" t="s">
        <v>677</v>
      </c>
      <c r="C1275" s="323"/>
      <c r="D1275" s="324"/>
      <c r="E1275" s="324"/>
      <c r="F1275" s="324"/>
    </row>
    <row r="1276" spans="1:6" s="241" customFormat="1" ht="30.75" x14ac:dyDescent="0.2">
      <c r="A1276" s="302"/>
      <c r="B1276" s="223" t="s">
        <v>1664</v>
      </c>
      <c r="C1276" s="323"/>
      <c r="D1276" s="324"/>
      <c r="E1276" s="324"/>
      <c r="F1276" s="324"/>
    </row>
    <row r="1277" spans="1:6" s="241" customFormat="1" ht="15" x14ac:dyDescent="0.2">
      <c r="A1277" s="302"/>
      <c r="B1277" s="216" t="s">
        <v>678</v>
      </c>
      <c r="C1277" s="323"/>
      <c r="D1277" s="324"/>
      <c r="E1277" s="324"/>
      <c r="F1277" s="324"/>
    </row>
    <row r="1278" spans="1:6" s="241" customFormat="1" ht="16.5" x14ac:dyDescent="0.2">
      <c r="A1278" s="302"/>
      <c r="B1278" s="219" t="s">
        <v>679</v>
      </c>
      <c r="C1278" s="220" t="s">
        <v>1646</v>
      </c>
      <c r="D1278" s="253">
        <v>15.7</v>
      </c>
      <c r="E1278" s="251"/>
      <c r="F1278" s="252">
        <f>D1278*E1278</f>
        <v>0</v>
      </c>
    </row>
    <row r="1279" spans="1:6" s="241" customFormat="1" ht="15" x14ac:dyDescent="0.2">
      <c r="A1279" s="302"/>
      <c r="B1279" s="219" t="s">
        <v>680</v>
      </c>
      <c r="C1279" s="220"/>
      <c r="D1279" s="307"/>
      <c r="E1279" s="254"/>
      <c r="F1279" s="252"/>
    </row>
    <row r="1280" spans="1:6" s="241" customFormat="1" ht="16.5" x14ac:dyDescent="0.2">
      <c r="A1280" s="302"/>
      <c r="B1280" s="219" t="s">
        <v>681</v>
      </c>
      <c r="C1280" s="220" t="s">
        <v>1646</v>
      </c>
      <c r="D1280" s="253">
        <v>7.2</v>
      </c>
      <c r="E1280" s="251"/>
      <c r="F1280" s="252">
        <f>D1280*E1280</f>
        <v>0</v>
      </c>
    </row>
    <row r="1281" spans="1:6" s="241" customFormat="1" ht="42.75" x14ac:dyDescent="0.2">
      <c r="A1281" s="302"/>
      <c r="B1281" s="219" t="s">
        <v>682</v>
      </c>
      <c r="C1281" s="220" t="s">
        <v>1646</v>
      </c>
      <c r="D1281" s="253">
        <v>8.5</v>
      </c>
      <c r="E1281" s="251"/>
      <c r="F1281" s="252">
        <f>D1281*E1281</f>
        <v>0</v>
      </c>
    </row>
    <row r="1282" spans="1:6" s="241" customFormat="1" ht="15" x14ac:dyDescent="0.2">
      <c r="A1282" s="302"/>
      <c r="B1282" s="260"/>
      <c r="C1282" s="246"/>
      <c r="D1282" s="278"/>
      <c r="E1282" s="279"/>
      <c r="F1282" s="248"/>
    </row>
    <row r="1283" spans="1:6" s="241" customFormat="1" ht="42.75" x14ac:dyDescent="0.2">
      <c r="A1283" s="302" t="s">
        <v>683</v>
      </c>
      <c r="B1283" s="219" t="s">
        <v>684</v>
      </c>
      <c r="C1283" s="246"/>
      <c r="D1283" s="278"/>
      <c r="E1283" s="279"/>
      <c r="F1283" s="248"/>
    </row>
    <row r="1284" spans="1:6" s="241" customFormat="1" ht="15" x14ac:dyDescent="0.2">
      <c r="A1284" s="302"/>
      <c r="B1284" s="219" t="s">
        <v>685</v>
      </c>
      <c r="C1284" s="246"/>
      <c r="D1284" s="278"/>
      <c r="E1284" s="279"/>
      <c r="F1284" s="248"/>
    </row>
    <row r="1285" spans="1:6" s="241" customFormat="1" ht="42.75" x14ac:dyDescent="0.2">
      <c r="A1285" s="302"/>
      <c r="B1285" s="219" t="s">
        <v>686</v>
      </c>
      <c r="C1285" s="246"/>
      <c r="D1285" s="278"/>
      <c r="E1285" s="279"/>
      <c r="F1285" s="248"/>
    </row>
    <row r="1286" spans="1:6" s="241" customFormat="1" ht="42.75" x14ac:dyDescent="0.2">
      <c r="A1286" s="302"/>
      <c r="B1286" s="223" t="s">
        <v>676</v>
      </c>
      <c r="C1286" s="323"/>
      <c r="D1286" s="324"/>
      <c r="E1286" s="324"/>
      <c r="F1286" s="324"/>
    </row>
    <row r="1287" spans="1:6" s="241" customFormat="1" ht="15" x14ac:dyDescent="0.2">
      <c r="A1287" s="302"/>
      <c r="B1287" s="223" t="s">
        <v>677</v>
      </c>
      <c r="C1287" s="323"/>
      <c r="D1287" s="324"/>
      <c r="E1287" s="324"/>
      <c r="F1287" s="324"/>
    </row>
    <row r="1288" spans="1:6" s="241" customFormat="1" ht="16.5" x14ac:dyDescent="0.2">
      <c r="A1288" s="302"/>
      <c r="B1288" s="223" t="s">
        <v>1665</v>
      </c>
      <c r="C1288" s="323"/>
      <c r="D1288" s="324"/>
      <c r="E1288" s="324"/>
      <c r="F1288" s="324"/>
    </row>
    <row r="1289" spans="1:6" s="241" customFormat="1" ht="16.5" x14ac:dyDescent="0.2">
      <c r="A1289" s="302"/>
      <c r="B1289" s="219" t="s">
        <v>687</v>
      </c>
      <c r="C1289" s="220" t="s">
        <v>1646</v>
      </c>
      <c r="D1289" s="253">
        <v>7.9</v>
      </c>
      <c r="E1289" s="251"/>
      <c r="F1289" s="252">
        <f>D1289*E1289</f>
        <v>0</v>
      </c>
    </row>
    <row r="1290" spans="1:6" s="241" customFormat="1" ht="15" x14ac:dyDescent="0.2">
      <c r="A1290" s="302"/>
      <c r="B1290" s="260"/>
      <c r="C1290" s="246"/>
      <c r="D1290" s="278"/>
      <c r="E1290" s="279"/>
      <c r="F1290" s="248"/>
    </row>
    <row r="1291" spans="1:6" s="241" customFormat="1" ht="28.5" x14ac:dyDescent="0.2">
      <c r="A1291" s="383" t="s">
        <v>688</v>
      </c>
      <c r="B1291" s="219" t="s">
        <v>689</v>
      </c>
      <c r="C1291" s="246"/>
      <c r="D1291" s="246"/>
      <c r="E1291" s="247"/>
      <c r="F1291" s="248"/>
    </row>
    <row r="1292" spans="1:6" s="241" customFormat="1" ht="15" x14ac:dyDescent="0.2">
      <c r="A1292" s="383"/>
      <c r="B1292" s="219" t="s">
        <v>690</v>
      </c>
      <c r="C1292" s="246"/>
      <c r="D1292" s="246"/>
      <c r="E1292" s="247"/>
      <c r="F1292" s="248"/>
    </row>
    <row r="1293" spans="1:6" s="241" customFormat="1" ht="57" x14ac:dyDescent="0.2">
      <c r="A1293" s="383"/>
      <c r="B1293" s="219" t="s">
        <v>691</v>
      </c>
      <c r="C1293" s="246"/>
      <c r="D1293" s="246"/>
      <c r="E1293" s="247"/>
      <c r="F1293" s="248"/>
    </row>
    <row r="1294" spans="1:6" s="241" customFormat="1" ht="57" x14ac:dyDescent="0.2">
      <c r="A1294" s="383"/>
      <c r="B1294" s="219" t="s">
        <v>692</v>
      </c>
      <c r="C1294" s="246"/>
      <c r="D1294" s="246"/>
      <c r="E1294" s="247"/>
      <c r="F1294" s="248"/>
    </row>
    <row r="1295" spans="1:6" s="241" customFormat="1" ht="57" x14ac:dyDescent="0.2">
      <c r="A1295" s="383"/>
      <c r="B1295" s="219" t="s">
        <v>693</v>
      </c>
      <c r="C1295" s="246"/>
      <c r="D1295" s="246"/>
      <c r="E1295" s="247"/>
      <c r="F1295" s="248"/>
    </row>
    <row r="1296" spans="1:6" s="241" customFormat="1" ht="71.25" x14ac:dyDescent="0.2">
      <c r="A1296" s="383"/>
      <c r="B1296" s="219" t="s">
        <v>694</v>
      </c>
      <c r="C1296" s="246"/>
      <c r="D1296" s="246"/>
      <c r="E1296" s="247"/>
      <c r="F1296" s="248"/>
    </row>
    <row r="1297" spans="1:6" s="241" customFormat="1" ht="28.5" x14ac:dyDescent="0.2">
      <c r="A1297" s="383"/>
      <c r="B1297" s="219" t="s">
        <v>695</v>
      </c>
      <c r="C1297" s="246"/>
      <c r="D1297" s="246"/>
      <c r="E1297" s="247"/>
      <c r="F1297" s="248"/>
    </row>
    <row r="1298" spans="1:6" s="241" customFormat="1" ht="28.5" x14ac:dyDescent="0.2">
      <c r="A1298" s="383"/>
      <c r="B1298" s="219" t="s">
        <v>696</v>
      </c>
      <c r="C1298" s="246"/>
      <c r="D1298" s="246"/>
      <c r="E1298" s="247"/>
      <c r="F1298" s="248"/>
    </row>
    <row r="1299" spans="1:6" s="241" customFormat="1" ht="16.5" x14ac:dyDescent="0.2">
      <c r="A1299" s="383"/>
      <c r="B1299" s="219" t="s">
        <v>1666</v>
      </c>
      <c r="C1299" s="154"/>
      <c r="D1299" s="151"/>
      <c r="E1299" s="327"/>
      <c r="F1299" s="327"/>
    </row>
    <row r="1300" spans="1:6" s="241" customFormat="1" ht="15" x14ac:dyDescent="0.2">
      <c r="A1300" s="383"/>
      <c r="B1300" s="216" t="s">
        <v>607</v>
      </c>
      <c r="C1300" s="154"/>
      <c r="D1300" s="151"/>
      <c r="E1300" s="327"/>
      <c r="F1300" s="327"/>
    </row>
    <row r="1301" spans="1:6" s="241" customFormat="1" ht="16.5" x14ac:dyDescent="0.2">
      <c r="A1301" s="383"/>
      <c r="B1301" s="216" t="s">
        <v>697</v>
      </c>
      <c r="C1301" s="220" t="s">
        <v>1646</v>
      </c>
      <c r="D1301" s="253">
        <v>3.4</v>
      </c>
      <c r="E1301" s="251"/>
      <c r="F1301" s="252">
        <f>SUM(D1301*E1301)</f>
        <v>0</v>
      </c>
    </row>
    <row r="1302" spans="1:6" s="241" customFormat="1" ht="16.5" x14ac:dyDescent="0.2">
      <c r="A1302" s="383"/>
      <c r="B1302" s="216" t="s">
        <v>698</v>
      </c>
      <c r="C1302" s="220" t="s">
        <v>224</v>
      </c>
      <c r="D1302" s="307">
        <v>33</v>
      </c>
      <c r="E1302" s="251"/>
      <c r="F1302" s="252">
        <f>SUM(D1302*E1302)</f>
        <v>0</v>
      </c>
    </row>
    <row r="1303" spans="1:6" s="241" customFormat="1" ht="15" x14ac:dyDescent="0.2">
      <c r="A1303" s="383"/>
      <c r="B1303" s="216" t="s">
        <v>700</v>
      </c>
      <c r="C1303" s="220" t="s">
        <v>169</v>
      </c>
      <c r="D1303" s="307">
        <v>520</v>
      </c>
      <c r="E1303" s="251"/>
      <c r="F1303" s="252"/>
    </row>
    <row r="1304" spans="1:6" s="241" customFormat="1" ht="42.75" x14ac:dyDescent="0.2">
      <c r="A1304" s="384"/>
      <c r="B1304" s="216" t="s">
        <v>701</v>
      </c>
      <c r="C1304" s="154"/>
      <c r="D1304" s="151"/>
      <c r="E1304" s="327"/>
      <c r="F1304" s="327"/>
    </row>
    <row r="1305" spans="1:6" s="241" customFormat="1" x14ac:dyDescent="0.2">
      <c r="A1305" s="390"/>
      <c r="B1305" s="216" t="s">
        <v>702</v>
      </c>
      <c r="C1305" s="220" t="s">
        <v>21</v>
      </c>
      <c r="D1305" s="253">
        <v>56</v>
      </c>
      <c r="E1305" s="251"/>
      <c r="F1305" s="252">
        <f>SUM(D1305*E1305)</f>
        <v>0</v>
      </c>
    </row>
    <row r="1306" spans="1:6" s="241" customFormat="1" x14ac:dyDescent="0.2">
      <c r="A1306" s="390"/>
      <c r="B1306" s="219"/>
      <c r="C1306" s="246"/>
      <c r="D1306" s="328"/>
      <c r="E1306" s="279"/>
      <c r="F1306" s="248"/>
    </row>
    <row r="1307" spans="1:6" s="241" customFormat="1" ht="42.75" x14ac:dyDescent="0.2">
      <c r="A1307" s="383" t="s">
        <v>703</v>
      </c>
      <c r="B1307" s="219" t="s">
        <v>794</v>
      </c>
      <c r="C1307" s="220"/>
      <c r="D1307" s="250"/>
      <c r="E1307" s="254"/>
      <c r="F1307" s="252"/>
    </row>
    <row r="1308" spans="1:6" s="241" customFormat="1" ht="28.5" x14ac:dyDescent="0.2">
      <c r="A1308" s="380"/>
      <c r="B1308" s="219" t="s">
        <v>704</v>
      </c>
      <c r="C1308" s="220"/>
      <c r="D1308" s="250"/>
      <c r="E1308" s="254"/>
      <c r="F1308" s="252"/>
    </row>
    <row r="1309" spans="1:6" s="241" customFormat="1" ht="28.5" x14ac:dyDescent="0.2">
      <c r="A1309" s="380"/>
      <c r="B1309" s="219" t="s">
        <v>705</v>
      </c>
      <c r="C1309" s="220"/>
      <c r="D1309" s="250"/>
      <c r="E1309" s="254"/>
      <c r="F1309" s="252"/>
    </row>
    <row r="1310" spans="1:6" s="241" customFormat="1" ht="28.5" x14ac:dyDescent="0.2">
      <c r="A1310" s="390"/>
      <c r="B1310" s="219" t="s">
        <v>706</v>
      </c>
      <c r="C1310" s="246"/>
      <c r="D1310" s="328"/>
      <c r="E1310" s="279"/>
      <c r="F1310" s="248"/>
    </row>
    <row r="1311" spans="1:6" s="241" customFormat="1" ht="16.5" x14ac:dyDescent="0.2">
      <c r="A1311" s="390"/>
      <c r="B1311" s="219" t="s">
        <v>1667</v>
      </c>
      <c r="C1311" s="246"/>
      <c r="D1311" s="328"/>
      <c r="E1311" s="279"/>
      <c r="F1311" s="248"/>
    </row>
    <row r="1312" spans="1:6" s="241" customFormat="1" ht="16.5" x14ac:dyDescent="0.2">
      <c r="A1312" s="390"/>
      <c r="B1312" s="219" t="s">
        <v>1668</v>
      </c>
      <c r="C1312" s="220" t="s">
        <v>1646</v>
      </c>
      <c r="D1312" s="253">
        <v>9.9</v>
      </c>
      <c r="E1312" s="251"/>
      <c r="F1312" s="252">
        <f>SUM(D1312*E1312)</f>
        <v>0</v>
      </c>
    </row>
    <row r="1313" spans="1:6" s="241" customFormat="1" x14ac:dyDescent="0.2">
      <c r="A1313" s="390"/>
      <c r="B1313" s="219"/>
      <c r="C1313" s="220"/>
      <c r="D1313" s="307"/>
      <c r="E1313" s="254"/>
      <c r="F1313" s="252"/>
    </row>
    <row r="1314" spans="1:6" s="241" customFormat="1" ht="43.5" x14ac:dyDescent="0.25">
      <c r="A1314" s="383" t="s">
        <v>707</v>
      </c>
      <c r="B1314" s="219" t="s">
        <v>795</v>
      </c>
      <c r="C1314" s="273"/>
      <c r="D1314" s="250"/>
      <c r="E1314" s="254"/>
      <c r="F1314" s="252"/>
    </row>
    <row r="1315" spans="1:6" s="241" customFormat="1" ht="29.25" x14ac:dyDescent="0.25">
      <c r="A1315" s="383"/>
      <c r="B1315" s="219" t="s">
        <v>708</v>
      </c>
      <c r="C1315" s="273"/>
      <c r="D1315" s="250"/>
      <c r="E1315" s="254"/>
      <c r="F1315" s="252"/>
    </row>
    <row r="1316" spans="1:6" s="241" customFormat="1" ht="57.75" x14ac:dyDescent="0.25">
      <c r="A1316" s="383"/>
      <c r="B1316" s="219" t="s">
        <v>786</v>
      </c>
      <c r="C1316" s="273"/>
      <c r="D1316" s="250"/>
      <c r="E1316" s="254"/>
      <c r="F1316" s="252"/>
    </row>
    <row r="1317" spans="1:6" s="241" customFormat="1" ht="28.5" x14ac:dyDescent="0.2">
      <c r="A1317" s="380"/>
      <c r="B1317" s="219" t="s">
        <v>709</v>
      </c>
      <c r="C1317" s="220"/>
      <c r="D1317" s="250"/>
      <c r="E1317" s="254"/>
      <c r="F1317" s="252"/>
    </row>
    <row r="1318" spans="1:6" s="241" customFormat="1" ht="28.5" x14ac:dyDescent="0.2">
      <c r="A1318" s="380"/>
      <c r="B1318" s="219" t="s">
        <v>705</v>
      </c>
      <c r="C1318" s="220"/>
      <c r="D1318" s="250"/>
      <c r="E1318" s="254"/>
      <c r="F1318" s="252"/>
    </row>
    <row r="1319" spans="1:6" s="241" customFormat="1" x14ac:dyDescent="0.2">
      <c r="A1319" s="390"/>
      <c r="B1319" s="219" t="s">
        <v>710</v>
      </c>
      <c r="C1319" s="246"/>
      <c r="D1319" s="328"/>
      <c r="E1319" s="279"/>
      <c r="F1319" s="252"/>
    </row>
    <row r="1320" spans="1:6" s="241" customFormat="1" ht="16.5" x14ac:dyDescent="0.2">
      <c r="A1320" s="390"/>
      <c r="B1320" s="219" t="s">
        <v>1667</v>
      </c>
      <c r="C1320" s="246"/>
      <c r="D1320" s="328"/>
      <c r="E1320" s="279"/>
      <c r="F1320" s="252"/>
    </row>
    <row r="1321" spans="1:6" s="241" customFormat="1" ht="16.5" x14ac:dyDescent="0.2">
      <c r="A1321" s="390"/>
      <c r="B1321" s="219" t="s">
        <v>1669</v>
      </c>
      <c r="C1321" s="220" t="s">
        <v>1646</v>
      </c>
      <c r="D1321" s="253">
        <v>9.6</v>
      </c>
      <c r="E1321" s="251"/>
      <c r="F1321" s="252">
        <f>SUM(D1321*E1321)</f>
        <v>0</v>
      </c>
    </row>
    <row r="1322" spans="1:6" s="241" customFormat="1" x14ac:dyDescent="0.2">
      <c r="A1322" s="390"/>
      <c r="B1322" s="219"/>
      <c r="C1322" s="220"/>
      <c r="D1322" s="307"/>
      <c r="E1322" s="254"/>
      <c r="F1322" s="252"/>
    </row>
    <row r="1323" spans="1:6" s="241" customFormat="1" ht="29.25" x14ac:dyDescent="0.25">
      <c r="A1323" s="383" t="s">
        <v>711</v>
      </c>
      <c r="B1323" s="219" t="s">
        <v>712</v>
      </c>
      <c r="C1323" s="273"/>
      <c r="D1323" s="250"/>
      <c r="E1323" s="254"/>
      <c r="F1323" s="252"/>
    </row>
    <row r="1324" spans="1:6" s="241" customFormat="1" ht="29.25" x14ac:dyDescent="0.25">
      <c r="A1324" s="383"/>
      <c r="B1324" s="219" t="s">
        <v>1156</v>
      </c>
      <c r="C1324" s="273"/>
      <c r="D1324" s="250"/>
      <c r="E1324" s="254"/>
      <c r="F1324" s="252"/>
    </row>
    <row r="1325" spans="1:6" s="241" customFormat="1" ht="71.25" x14ac:dyDescent="0.2">
      <c r="A1325" s="380"/>
      <c r="B1325" s="219" t="s">
        <v>713</v>
      </c>
      <c r="C1325" s="220"/>
      <c r="D1325" s="250"/>
      <c r="E1325" s="254"/>
      <c r="F1325" s="252"/>
    </row>
    <row r="1326" spans="1:6" s="241" customFormat="1" ht="57" x14ac:dyDescent="0.2">
      <c r="A1326" s="380"/>
      <c r="B1326" s="219" t="s">
        <v>786</v>
      </c>
      <c r="C1326" s="220"/>
      <c r="D1326" s="250"/>
      <c r="E1326" s="254"/>
      <c r="F1326" s="252"/>
    </row>
    <row r="1327" spans="1:6" s="241" customFormat="1" x14ac:dyDescent="0.2">
      <c r="A1327" s="390"/>
      <c r="B1327" s="219" t="s">
        <v>710</v>
      </c>
      <c r="C1327" s="246"/>
      <c r="D1327" s="328"/>
      <c r="E1327" s="279"/>
      <c r="F1327" s="252"/>
    </row>
    <row r="1328" spans="1:6" s="241" customFormat="1" x14ac:dyDescent="0.2">
      <c r="A1328" s="390"/>
      <c r="B1328" s="219" t="s">
        <v>1643</v>
      </c>
      <c r="C1328" s="220" t="s">
        <v>21</v>
      </c>
      <c r="D1328" s="253">
        <v>22.4</v>
      </c>
      <c r="E1328" s="251"/>
      <c r="F1328" s="252">
        <f>SUM(D1328*E1328)</f>
        <v>0</v>
      </c>
    </row>
    <row r="1329" spans="1:6" s="241" customFormat="1" x14ac:dyDescent="0.2">
      <c r="A1329" s="390"/>
      <c r="B1329" s="219"/>
      <c r="C1329" s="220"/>
      <c r="D1329" s="307"/>
      <c r="E1329" s="254"/>
      <c r="F1329" s="252"/>
    </row>
    <row r="1330" spans="1:6" s="241" customFormat="1" ht="28.5" x14ac:dyDescent="0.2">
      <c r="A1330" s="383" t="s">
        <v>714</v>
      </c>
      <c r="B1330" s="219" t="s">
        <v>715</v>
      </c>
      <c r="C1330" s="246"/>
      <c r="D1330" s="246"/>
      <c r="E1330" s="247"/>
      <c r="F1330" s="248"/>
    </row>
    <row r="1331" spans="1:6" s="241" customFormat="1" ht="28.5" x14ac:dyDescent="0.2">
      <c r="A1331" s="383"/>
      <c r="B1331" s="219" t="s">
        <v>716</v>
      </c>
      <c r="C1331" s="246"/>
      <c r="D1331" s="246"/>
      <c r="E1331" s="247"/>
      <c r="F1331" s="248"/>
    </row>
    <row r="1332" spans="1:6" s="241" customFormat="1" ht="42.75" x14ac:dyDescent="0.2">
      <c r="A1332" s="383"/>
      <c r="B1332" s="219" t="s">
        <v>717</v>
      </c>
      <c r="C1332" s="246"/>
      <c r="D1332" s="246"/>
      <c r="E1332" s="247"/>
      <c r="F1332" s="248"/>
    </row>
    <row r="1333" spans="1:6" s="241" customFormat="1" ht="28.5" x14ac:dyDescent="0.2">
      <c r="A1333" s="383"/>
      <c r="B1333" s="219" t="s">
        <v>695</v>
      </c>
      <c r="C1333" s="246"/>
      <c r="D1333" s="246"/>
      <c r="E1333" s="247"/>
      <c r="F1333" s="248"/>
    </row>
    <row r="1334" spans="1:6" s="241" customFormat="1" ht="16.5" x14ac:dyDescent="0.2">
      <c r="A1334" s="383"/>
      <c r="B1334" s="219" t="s">
        <v>1666</v>
      </c>
      <c r="C1334" s="154"/>
      <c r="D1334" s="151"/>
      <c r="E1334" s="327"/>
      <c r="F1334" s="327"/>
    </row>
    <row r="1335" spans="1:6" s="241" customFormat="1" ht="16.5" x14ac:dyDescent="0.2">
      <c r="A1335" s="383"/>
      <c r="B1335" s="232" t="s">
        <v>607</v>
      </c>
      <c r="C1335" s="220" t="s">
        <v>1646</v>
      </c>
      <c r="D1335" s="253">
        <v>2.6</v>
      </c>
      <c r="E1335" s="329"/>
      <c r="F1335" s="330">
        <f>SUM(D1335*E1335)</f>
        <v>0</v>
      </c>
    </row>
    <row r="1336" spans="1:6" s="241" customFormat="1" ht="16.5" x14ac:dyDescent="0.2">
      <c r="A1336" s="383"/>
      <c r="B1336" s="232" t="s">
        <v>698</v>
      </c>
      <c r="C1336" s="220" t="s">
        <v>224</v>
      </c>
      <c r="D1336" s="307">
        <v>21</v>
      </c>
      <c r="E1336" s="329"/>
      <c r="F1336" s="330">
        <f>SUM(D1336*E1336)</f>
        <v>0</v>
      </c>
    </row>
    <row r="1337" spans="1:6" s="241" customFormat="1" ht="15" x14ac:dyDescent="0.2">
      <c r="A1337" s="383"/>
      <c r="B1337" s="232" t="s">
        <v>700</v>
      </c>
      <c r="C1337" s="220" t="s">
        <v>169</v>
      </c>
      <c r="D1337" s="307">
        <v>250</v>
      </c>
      <c r="E1337" s="329"/>
      <c r="F1337" s="330">
        <f>SUM(D1337*E1337)</f>
        <v>0</v>
      </c>
    </row>
    <row r="1338" spans="1:6" s="241" customFormat="1" x14ac:dyDescent="0.2">
      <c r="A1338" s="390"/>
      <c r="B1338" s="216"/>
      <c r="C1338" s="220"/>
      <c r="D1338" s="307"/>
      <c r="E1338" s="254"/>
      <c r="F1338" s="252"/>
    </row>
    <row r="1339" spans="1:6" s="241" customFormat="1" ht="42.75" x14ac:dyDescent="0.2">
      <c r="A1339" s="383" t="s">
        <v>718</v>
      </c>
      <c r="B1339" s="255" t="s">
        <v>1157</v>
      </c>
      <c r="C1339" s="220"/>
      <c r="D1339" s="307"/>
      <c r="E1339" s="331"/>
      <c r="F1339" s="330"/>
    </row>
    <row r="1340" spans="1:6" s="241" customFormat="1" ht="99.75" x14ac:dyDescent="0.2">
      <c r="A1340" s="380"/>
      <c r="B1340" s="219" t="s">
        <v>1158</v>
      </c>
      <c r="C1340" s="220"/>
      <c r="D1340" s="307"/>
      <c r="E1340" s="331"/>
      <c r="F1340" s="330"/>
    </row>
    <row r="1341" spans="1:6" s="241" customFormat="1" ht="71.25" x14ac:dyDescent="0.2">
      <c r="A1341" s="380"/>
      <c r="B1341" s="332" t="s">
        <v>1159</v>
      </c>
      <c r="C1341" s="220"/>
      <c r="D1341" s="307"/>
      <c r="E1341" s="331"/>
      <c r="F1341" s="330"/>
    </row>
    <row r="1342" spans="1:6" s="241" customFormat="1" ht="28.5" x14ac:dyDescent="0.2">
      <c r="A1342" s="380"/>
      <c r="B1342" s="232" t="s">
        <v>1160</v>
      </c>
      <c r="C1342" s="220"/>
      <c r="D1342" s="307"/>
      <c r="E1342" s="331"/>
      <c r="F1342" s="330"/>
    </row>
    <row r="1343" spans="1:6" s="241" customFormat="1" x14ac:dyDescent="0.2">
      <c r="A1343" s="380"/>
      <c r="B1343" s="219" t="s">
        <v>710</v>
      </c>
      <c r="C1343" s="220"/>
      <c r="D1343" s="250"/>
      <c r="E1343" s="331"/>
      <c r="F1343" s="330"/>
    </row>
    <row r="1344" spans="1:6" s="241" customFormat="1" x14ac:dyDescent="0.2">
      <c r="A1344" s="380"/>
      <c r="B1344" s="256" t="s">
        <v>1161</v>
      </c>
      <c r="C1344" s="220"/>
      <c r="D1344" s="250"/>
      <c r="E1344" s="331"/>
      <c r="F1344" s="333"/>
    </row>
    <row r="1345" spans="1:6" s="241" customFormat="1" x14ac:dyDescent="0.2">
      <c r="A1345" s="380"/>
      <c r="B1345" s="256" t="s">
        <v>1162</v>
      </c>
      <c r="C1345" s="220" t="s">
        <v>169</v>
      </c>
      <c r="D1345" s="253">
        <v>140</v>
      </c>
      <c r="E1345" s="329"/>
      <c r="F1345" s="330">
        <f>SUM(D1345*E1345)</f>
        <v>0</v>
      </c>
    </row>
    <row r="1346" spans="1:6" s="241" customFormat="1" x14ac:dyDescent="0.2">
      <c r="A1346" s="380"/>
      <c r="B1346" s="219" t="s">
        <v>1163</v>
      </c>
      <c r="C1346" s="220" t="s">
        <v>169</v>
      </c>
      <c r="D1346" s="253">
        <v>55</v>
      </c>
      <c r="E1346" s="329"/>
      <c r="F1346" s="330">
        <f>SUM(D1346*E1346)</f>
        <v>0</v>
      </c>
    </row>
    <row r="1347" spans="1:6" s="241" customFormat="1" x14ac:dyDescent="0.2">
      <c r="A1347" s="390"/>
      <c r="B1347" s="219"/>
      <c r="C1347" s="220"/>
      <c r="D1347" s="307"/>
      <c r="E1347" s="254"/>
      <c r="F1347" s="252"/>
    </row>
    <row r="1348" spans="1:6" s="241" customFormat="1" ht="42.75" x14ac:dyDescent="0.2">
      <c r="A1348" s="383" t="s">
        <v>719</v>
      </c>
      <c r="B1348" s="219" t="s">
        <v>1164</v>
      </c>
      <c r="C1348" s="220"/>
      <c r="D1348" s="307"/>
      <c r="E1348" s="331"/>
      <c r="F1348" s="330"/>
    </row>
    <row r="1349" spans="1:6" s="241" customFormat="1" ht="57" x14ac:dyDescent="0.2">
      <c r="A1349" s="383"/>
      <c r="B1349" s="219" t="s">
        <v>1165</v>
      </c>
      <c r="C1349" s="220"/>
      <c r="D1349" s="307"/>
      <c r="E1349" s="331"/>
      <c r="F1349" s="330"/>
    </row>
    <row r="1350" spans="1:6" s="241" customFormat="1" ht="71.25" x14ac:dyDescent="0.2">
      <c r="A1350" s="383"/>
      <c r="B1350" s="219" t="s">
        <v>787</v>
      </c>
      <c r="C1350" s="220"/>
      <c r="D1350" s="307"/>
      <c r="E1350" s="331"/>
      <c r="F1350" s="330"/>
    </row>
    <row r="1351" spans="1:6" s="241" customFormat="1" ht="28.5" x14ac:dyDescent="0.2">
      <c r="A1351" s="383"/>
      <c r="B1351" s="219" t="s">
        <v>704</v>
      </c>
      <c r="C1351" s="220"/>
      <c r="D1351" s="307"/>
      <c r="E1351" s="331"/>
      <c r="F1351" s="330"/>
    </row>
    <row r="1352" spans="1:6" s="241" customFormat="1" ht="15" x14ac:dyDescent="0.2">
      <c r="A1352" s="383"/>
      <c r="B1352" s="219" t="s">
        <v>710</v>
      </c>
      <c r="C1352" s="220"/>
      <c r="D1352" s="250"/>
      <c r="E1352" s="331"/>
      <c r="F1352" s="330"/>
    </row>
    <row r="1353" spans="1:6" s="241" customFormat="1" ht="16.5" x14ac:dyDescent="0.2">
      <c r="A1353" s="383"/>
      <c r="B1353" s="219" t="s">
        <v>1667</v>
      </c>
      <c r="C1353" s="220"/>
      <c r="D1353" s="250"/>
      <c r="E1353" s="331"/>
      <c r="F1353" s="333"/>
    </row>
    <row r="1354" spans="1:6" s="241" customFormat="1" ht="16.5" x14ac:dyDescent="0.2">
      <c r="A1354" s="383"/>
      <c r="B1354" s="219" t="s">
        <v>1670</v>
      </c>
      <c r="C1354" s="220" t="s">
        <v>1646</v>
      </c>
      <c r="D1354" s="253">
        <v>5.2</v>
      </c>
      <c r="E1354" s="329"/>
      <c r="F1354" s="330"/>
    </row>
    <row r="1355" spans="1:6" s="241" customFormat="1" ht="15" x14ac:dyDescent="0.2">
      <c r="A1355" s="383"/>
      <c r="B1355" s="219"/>
      <c r="C1355" s="220"/>
      <c r="D1355" s="307"/>
      <c r="E1355" s="254"/>
      <c r="F1355" s="252"/>
    </row>
    <row r="1356" spans="1:6" s="241" customFormat="1" ht="28.5" x14ac:dyDescent="0.2">
      <c r="A1356" s="383" t="s">
        <v>720</v>
      </c>
      <c r="B1356" s="219" t="s">
        <v>721</v>
      </c>
      <c r="C1356" s="220"/>
      <c r="D1356" s="220"/>
      <c r="E1356" s="334"/>
      <c r="F1356" s="330"/>
    </row>
    <row r="1357" spans="1:6" s="241" customFormat="1" ht="42.75" x14ac:dyDescent="0.2">
      <c r="A1357" s="383"/>
      <c r="B1357" s="219" t="s">
        <v>1166</v>
      </c>
      <c r="C1357" s="220"/>
      <c r="D1357" s="220"/>
      <c r="E1357" s="334"/>
      <c r="F1357" s="330"/>
    </row>
    <row r="1358" spans="1:6" s="241" customFormat="1" ht="28.5" x14ac:dyDescent="0.2">
      <c r="A1358" s="383"/>
      <c r="B1358" s="219" t="s">
        <v>695</v>
      </c>
      <c r="C1358" s="220"/>
      <c r="D1358" s="220"/>
      <c r="E1358" s="334"/>
      <c r="F1358" s="330"/>
    </row>
    <row r="1359" spans="1:6" s="241" customFormat="1" ht="42.75" x14ac:dyDescent="0.2">
      <c r="A1359" s="383"/>
      <c r="B1359" s="219" t="s">
        <v>722</v>
      </c>
      <c r="C1359" s="220"/>
      <c r="D1359" s="220"/>
      <c r="E1359" s="334"/>
      <c r="F1359" s="330"/>
    </row>
    <row r="1360" spans="1:6" s="241" customFormat="1" ht="16.5" x14ac:dyDescent="0.2">
      <c r="A1360" s="383"/>
      <c r="B1360" s="219" t="s">
        <v>1666</v>
      </c>
      <c r="C1360" s="151"/>
      <c r="D1360" s="151"/>
      <c r="E1360" s="333"/>
      <c r="F1360" s="333"/>
    </row>
    <row r="1361" spans="1:6" s="241" customFormat="1" ht="16.5" x14ac:dyDescent="0.2">
      <c r="A1361" s="383"/>
      <c r="B1361" s="232" t="s">
        <v>607</v>
      </c>
      <c r="C1361" s="220" t="s">
        <v>1646</v>
      </c>
      <c r="D1361" s="253">
        <v>1.2</v>
      </c>
      <c r="E1361" s="335"/>
      <c r="F1361" s="330">
        <f>SUM(D1361*E1361)</f>
        <v>0</v>
      </c>
    </row>
    <row r="1362" spans="1:6" s="241" customFormat="1" ht="16.5" x14ac:dyDescent="0.2">
      <c r="A1362" s="383"/>
      <c r="B1362" s="232" t="s">
        <v>698</v>
      </c>
      <c r="C1362" s="220" t="s">
        <v>224</v>
      </c>
      <c r="D1362" s="307">
        <v>12</v>
      </c>
      <c r="E1362" s="335"/>
      <c r="F1362" s="330">
        <f>SUM(D1362*E1362)</f>
        <v>0</v>
      </c>
    </row>
    <row r="1363" spans="1:6" s="241" customFormat="1" ht="15" x14ac:dyDescent="0.2">
      <c r="A1363" s="383"/>
      <c r="B1363" s="232" t="s">
        <v>700</v>
      </c>
      <c r="C1363" s="220" t="s">
        <v>169</v>
      </c>
      <c r="D1363" s="307">
        <v>180</v>
      </c>
      <c r="E1363" s="335"/>
      <c r="F1363" s="330">
        <f>SUM(D1363*E1363)</f>
        <v>0</v>
      </c>
    </row>
    <row r="1364" spans="1:6" s="241" customFormat="1" ht="15" x14ac:dyDescent="0.2">
      <c r="A1364" s="383"/>
      <c r="B1364" s="219"/>
      <c r="C1364" s="220"/>
      <c r="D1364" s="307"/>
      <c r="E1364" s="254"/>
      <c r="F1364" s="252"/>
    </row>
    <row r="1365" spans="1:6" s="241" customFormat="1" ht="15" x14ac:dyDescent="0.2">
      <c r="A1365" s="383" t="s">
        <v>800</v>
      </c>
      <c r="B1365" s="219" t="s">
        <v>723</v>
      </c>
      <c r="C1365" s="220"/>
      <c r="D1365" s="307"/>
      <c r="E1365" s="254"/>
      <c r="F1365" s="252"/>
    </row>
    <row r="1366" spans="1:6" s="241" customFormat="1" ht="57" x14ac:dyDescent="0.2">
      <c r="A1366" s="380"/>
      <c r="B1366" s="232" t="s">
        <v>796</v>
      </c>
      <c r="C1366" s="220"/>
      <c r="D1366" s="307"/>
      <c r="E1366" s="254"/>
      <c r="F1366" s="252"/>
    </row>
    <row r="1367" spans="1:6" s="241" customFormat="1" ht="28.5" x14ac:dyDescent="0.2">
      <c r="A1367" s="380"/>
      <c r="B1367" s="232" t="s">
        <v>797</v>
      </c>
      <c r="C1367" s="220"/>
      <c r="D1367" s="307"/>
      <c r="E1367" s="254"/>
      <c r="F1367" s="252"/>
    </row>
    <row r="1368" spans="1:6" s="241" customFormat="1" ht="28.5" x14ac:dyDescent="0.2">
      <c r="A1368" s="380"/>
      <c r="B1368" s="219" t="s">
        <v>724</v>
      </c>
      <c r="C1368" s="220"/>
      <c r="D1368" s="307"/>
      <c r="E1368" s="331"/>
      <c r="F1368" s="330"/>
    </row>
    <row r="1369" spans="1:6" s="241" customFormat="1" ht="42.75" x14ac:dyDescent="0.2">
      <c r="A1369" s="395"/>
      <c r="B1369" s="232" t="s">
        <v>798</v>
      </c>
      <c r="C1369" s="162"/>
      <c r="D1369" s="162"/>
      <c r="E1369" s="336"/>
      <c r="F1369" s="252"/>
    </row>
    <row r="1370" spans="1:6" s="241" customFormat="1" ht="99.75" x14ac:dyDescent="0.2">
      <c r="A1370" s="395"/>
      <c r="B1370" s="232" t="s">
        <v>799</v>
      </c>
      <c r="C1370" s="162"/>
      <c r="D1370" s="162"/>
      <c r="E1370" s="336"/>
      <c r="F1370" s="252"/>
    </row>
    <row r="1371" spans="1:6" s="241" customFormat="1" ht="16.5" x14ac:dyDescent="0.2">
      <c r="A1371" s="395"/>
      <c r="B1371" s="219" t="s">
        <v>1666</v>
      </c>
      <c r="C1371" s="162"/>
      <c r="D1371" s="162"/>
      <c r="E1371" s="336"/>
      <c r="F1371" s="162"/>
    </row>
    <row r="1372" spans="1:6" s="241" customFormat="1" ht="16.5" x14ac:dyDescent="0.2">
      <c r="A1372" s="395"/>
      <c r="B1372" s="232" t="s">
        <v>607</v>
      </c>
      <c r="C1372" s="220" t="s">
        <v>1646</v>
      </c>
      <c r="D1372" s="253">
        <v>3.1</v>
      </c>
      <c r="E1372" s="251"/>
      <c r="F1372" s="330">
        <f>SUM(D1372*E1372)</f>
        <v>0</v>
      </c>
    </row>
    <row r="1373" spans="1:6" s="241" customFormat="1" ht="16.5" x14ac:dyDescent="0.2">
      <c r="A1373" s="395"/>
      <c r="B1373" s="232" t="s">
        <v>698</v>
      </c>
      <c r="C1373" s="220" t="s">
        <v>224</v>
      </c>
      <c r="D1373" s="307">
        <v>50</v>
      </c>
      <c r="E1373" s="251"/>
      <c r="F1373" s="330">
        <f>SUM(D1373*E1373)</f>
        <v>0</v>
      </c>
    </row>
    <row r="1374" spans="1:6" s="241" customFormat="1" x14ac:dyDescent="0.2">
      <c r="A1374" s="395"/>
      <c r="B1374" s="232" t="s">
        <v>725</v>
      </c>
      <c r="C1374" s="220" t="s">
        <v>169</v>
      </c>
      <c r="D1374" s="307">
        <v>300</v>
      </c>
      <c r="E1374" s="251"/>
      <c r="F1374" s="330">
        <f>SUM(D1374*E1374)</f>
        <v>0</v>
      </c>
    </row>
    <row r="1375" spans="1:6" s="241" customFormat="1" ht="15" x14ac:dyDescent="0.25">
      <c r="A1375" s="383"/>
      <c r="B1375" s="216"/>
      <c r="C1375" s="237"/>
      <c r="D1375" s="237"/>
      <c r="E1375" s="337"/>
      <c r="F1375" s="337"/>
    </row>
    <row r="1376" spans="1:6" s="241" customFormat="1" ht="42.75" x14ac:dyDescent="0.2">
      <c r="A1376" s="383" t="s">
        <v>801</v>
      </c>
      <c r="B1376" s="216" t="s">
        <v>802</v>
      </c>
      <c r="C1376" s="151"/>
      <c r="D1376" s="151"/>
      <c r="E1376" s="333"/>
      <c r="F1376" s="333"/>
    </row>
    <row r="1377" spans="1:7" s="241" customFormat="1" ht="28.5" x14ac:dyDescent="0.2">
      <c r="A1377" s="395"/>
      <c r="B1377" s="216" t="s">
        <v>803</v>
      </c>
      <c r="C1377" s="151"/>
      <c r="D1377" s="151"/>
      <c r="E1377" s="333"/>
      <c r="F1377" s="333"/>
    </row>
    <row r="1378" spans="1:7" s="241" customFormat="1" ht="57" x14ac:dyDescent="0.2">
      <c r="A1378" s="395"/>
      <c r="B1378" s="216" t="s">
        <v>806</v>
      </c>
      <c r="C1378" s="151"/>
      <c r="D1378" s="151"/>
      <c r="E1378" s="333"/>
      <c r="F1378" s="333"/>
      <c r="G1378" s="151"/>
    </row>
    <row r="1379" spans="1:7" s="241" customFormat="1" ht="28.5" x14ac:dyDescent="0.2">
      <c r="A1379" s="395"/>
      <c r="B1379" s="219" t="s">
        <v>804</v>
      </c>
      <c r="C1379" s="151"/>
      <c r="D1379" s="151"/>
      <c r="E1379" s="333"/>
      <c r="F1379" s="333"/>
      <c r="G1379" s="151"/>
    </row>
    <row r="1380" spans="1:7" s="241" customFormat="1" ht="28.5" x14ac:dyDescent="0.2">
      <c r="A1380" s="395"/>
      <c r="B1380" s="216" t="s">
        <v>805</v>
      </c>
      <c r="C1380" s="151"/>
      <c r="D1380" s="151"/>
      <c r="E1380" s="333"/>
      <c r="F1380" s="333"/>
      <c r="G1380" s="151"/>
    </row>
    <row r="1381" spans="1:7" s="241" customFormat="1" x14ac:dyDescent="0.2">
      <c r="A1381" s="395"/>
      <c r="B1381" s="219" t="s">
        <v>710</v>
      </c>
      <c r="C1381" s="151"/>
      <c r="D1381" s="151"/>
      <c r="E1381" s="333"/>
      <c r="F1381" s="333"/>
      <c r="G1381" s="151"/>
    </row>
    <row r="1382" spans="1:7" s="241" customFormat="1" ht="16.5" x14ac:dyDescent="0.2">
      <c r="A1382" s="395"/>
      <c r="B1382" s="219" t="s">
        <v>1671</v>
      </c>
      <c r="C1382" s="151"/>
      <c r="D1382" s="151"/>
      <c r="E1382" s="333"/>
      <c r="F1382" s="333"/>
      <c r="G1382" s="151"/>
    </row>
    <row r="1383" spans="1:7" s="241" customFormat="1" ht="16.5" x14ac:dyDescent="0.2">
      <c r="A1383" s="395"/>
      <c r="B1383" s="216" t="s">
        <v>807</v>
      </c>
      <c r="C1383" s="220" t="s">
        <v>224</v>
      </c>
      <c r="D1383" s="253">
        <v>1.4</v>
      </c>
      <c r="E1383" s="251"/>
      <c r="F1383" s="252">
        <f>SUM(D1383*E1383)</f>
        <v>0</v>
      </c>
      <c r="G1383" s="151"/>
    </row>
    <row r="1384" spans="1:7" s="241" customFormat="1" ht="15" x14ac:dyDescent="0.2">
      <c r="A1384" s="302"/>
      <c r="B1384" s="260"/>
      <c r="C1384" s="246"/>
      <c r="D1384" s="278"/>
      <c r="E1384" s="279"/>
      <c r="F1384" s="248"/>
    </row>
    <row r="1385" spans="1:7" s="241" customFormat="1" ht="15" x14ac:dyDescent="0.2">
      <c r="A1385" s="383" t="s">
        <v>808</v>
      </c>
      <c r="B1385" s="338" t="s">
        <v>809</v>
      </c>
      <c r="C1385" s="246"/>
      <c r="D1385" s="278"/>
      <c r="E1385" s="279"/>
      <c r="F1385" s="248"/>
    </row>
    <row r="1386" spans="1:7" s="241" customFormat="1" ht="15" x14ac:dyDescent="0.2">
      <c r="A1386" s="302"/>
      <c r="B1386" s="338" t="s">
        <v>519</v>
      </c>
      <c r="C1386" s="246"/>
      <c r="D1386" s="278"/>
      <c r="E1386" s="279"/>
      <c r="F1386" s="248"/>
    </row>
    <row r="1387" spans="1:7" s="241" customFormat="1" ht="85.5" x14ac:dyDescent="0.2">
      <c r="A1387" s="302"/>
      <c r="B1387" s="245" t="s">
        <v>520</v>
      </c>
      <c r="C1387" s="246"/>
      <c r="D1387" s="278"/>
      <c r="E1387" s="279"/>
      <c r="F1387" s="248"/>
    </row>
    <row r="1388" spans="1:7" s="241" customFormat="1" ht="15" x14ac:dyDescent="0.2">
      <c r="A1388" s="302"/>
      <c r="B1388" s="260"/>
      <c r="C1388" s="246"/>
      <c r="D1388" s="278"/>
      <c r="E1388" s="279"/>
      <c r="F1388" s="248"/>
    </row>
    <row r="1389" spans="1:7" s="241" customFormat="1" ht="15" x14ac:dyDescent="0.2">
      <c r="A1389" s="383" t="s">
        <v>810</v>
      </c>
      <c r="B1389" s="338" t="s">
        <v>604</v>
      </c>
      <c r="C1389" s="162"/>
      <c r="D1389" s="162"/>
      <c r="E1389" s="162"/>
      <c r="F1389" s="339"/>
    </row>
    <row r="1390" spans="1:7" s="241" customFormat="1" ht="15" x14ac:dyDescent="0.25">
      <c r="A1390" s="302"/>
      <c r="B1390" s="256" t="s">
        <v>528</v>
      </c>
      <c r="C1390" s="340"/>
      <c r="D1390" s="340"/>
      <c r="E1390" s="341"/>
      <c r="F1390" s="235"/>
    </row>
    <row r="1391" spans="1:7" s="241" customFormat="1" ht="28.5" x14ac:dyDescent="0.25">
      <c r="A1391" s="302"/>
      <c r="B1391" s="256" t="s">
        <v>529</v>
      </c>
      <c r="C1391" s="340"/>
      <c r="D1391" s="340"/>
      <c r="E1391" s="341"/>
      <c r="F1391" s="235"/>
    </row>
    <row r="1392" spans="1:7" s="241" customFormat="1" ht="15" x14ac:dyDescent="0.25">
      <c r="A1392" s="384"/>
      <c r="B1392" s="256" t="s">
        <v>530</v>
      </c>
      <c r="C1392" s="340"/>
      <c r="D1392" s="340"/>
      <c r="E1392" s="341"/>
      <c r="F1392" s="235"/>
    </row>
    <row r="1393" spans="1:6" s="241" customFormat="1" ht="85.5" x14ac:dyDescent="0.25">
      <c r="A1393" s="384"/>
      <c r="B1393" s="256" t="s">
        <v>811</v>
      </c>
      <c r="C1393" s="340"/>
      <c r="D1393" s="340"/>
      <c r="E1393" s="341"/>
      <c r="F1393" s="235"/>
    </row>
    <row r="1394" spans="1:6" s="241" customFormat="1" ht="15" x14ac:dyDescent="0.25">
      <c r="A1394" s="384"/>
      <c r="B1394" s="256" t="s">
        <v>812</v>
      </c>
      <c r="C1394" s="340"/>
      <c r="D1394" s="340"/>
      <c r="E1394" s="341"/>
      <c r="F1394" s="235"/>
    </row>
    <row r="1395" spans="1:6" s="241" customFormat="1" ht="16.5" x14ac:dyDescent="0.25">
      <c r="A1395" s="384"/>
      <c r="B1395" s="256" t="s">
        <v>1672</v>
      </c>
      <c r="C1395" s="340"/>
      <c r="D1395" s="340"/>
      <c r="E1395" s="341"/>
      <c r="F1395" s="235"/>
    </row>
    <row r="1396" spans="1:6" s="241" customFormat="1" ht="16.5" x14ac:dyDescent="0.2">
      <c r="A1396" s="384"/>
      <c r="B1396" s="342" t="s">
        <v>607</v>
      </c>
      <c r="C1396" s="343" t="s">
        <v>1646</v>
      </c>
      <c r="D1396" s="343">
        <v>20.8</v>
      </c>
      <c r="E1396" s="265"/>
      <c r="F1396" s="226">
        <f>D1396*E1396</f>
        <v>0</v>
      </c>
    </row>
    <row r="1397" spans="1:6" s="241" customFormat="1" ht="15" x14ac:dyDescent="0.2">
      <c r="A1397" s="384"/>
      <c r="B1397" s="256" t="s">
        <v>813</v>
      </c>
      <c r="C1397" s="343" t="s">
        <v>21</v>
      </c>
      <c r="D1397" s="343">
        <v>35</v>
      </c>
      <c r="E1397" s="265"/>
      <c r="F1397" s="226">
        <f>D1397*E1397</f>
        <v>0</v>
      </c>
    </row>
    <row r="1398" spans="1:6" s="241" customFormat="1" ht="15" x14ac:dyDescent="0.2">
      <c r="A1398" s="302"/>
      <c r="B1398" s="268"/>
      <c r="C1398" s="242"/>
      <c r="D1398" s="216"/>
      <c r="E1398" s="344"/>
      <c r="F1398" s="344"/>
    </row>
    <row r="1399" spans="1:6" s="241" customFormat="1" ht="28.5" x14ac:dyDescent="0.2">
      <c r="A1399" s="383" t="s">
        <v>814</v>
      </c>
      <c r="B1399" s="232" t="s">
        <v>816</v>
      </c>
      <c r="C1399" s="162"/>
      <c r="D1399" s="162"/>
      <c r="E1399" s="162"/>
      <c r="F1399" s="162"/>
    </row>
    <row r="1400" spans="1:6" s="241" customFormat="1" ht="42.75" x14ac:dyDescent="0.2">
      <c r="A1400" s="382"/>
      <c r="B1400" s="256" t="s">
        <v>537</v>
      </c>
      <c r="C1400" s="343"/>
      <c r="D1400" s="343"/>
      <c r="E1400" s="266"/>
      <c r="F1400" s="345"/>
    </row>
    <row r="1401" spans="1:6" s="241" customFormat="1" ht="57" x14ac:dyDescent="0.2">
      <c r="A1401" s="382"/>
      <c r="B1401" s="256" t="s">
        <v>817</v>
      </c>
      <c r="C1401" s="343"/>
      <c r="D1401" s="343"/>
      <c r="E1401" s="266"/>
      <c r="F1401" s="345"/>
    </row>
    <row r="1402" spans="1:6" s="241" customFormat="1" ht="42.75" x14ac:dyDescent="0.2">
      <c r="A1402" s="382"/>
      <c r="B1402" s="256" t="s">
        <v>611</v>
      </c>
      <c r="C1402" s="343"/>
      <c r="D1402" s="343"/>
      <c r="E1402" s="266"/>
      <c r="F1402" s="345"/>
    </row>
    <row r="1403" spans="1:6" s="151" customFormat="1" ht="42.75" x14ac:dyDescent="0.2">
      <c r="A1403" s="383"/>
      <c r="B1403" s="256" t="s">
        <v>612</v>
      </c>
      <c r="C1403" s="343"/>
      <c r="D1403" s="343"/>
      <c r="E1403" s="266"/>
      <c r="F1403" s="345"/>
    </row>
    <row r="1404" spans="1:6" s="241" customFormat="1" ht="28.5" x14ac:dyDescent="0.2">
      <c r="A1404" s="383"/>
      <c r="B1404" s="256" t="s">
        <v>541</v>
      </c>
      <c r="C1404" s="343"/>
      <c r="D1404" s="343"/>
      <c r="E1404" s="266"/>
      <c r="F1404" s="345"/>
    </row>
    <row r="1405" spans="1:6" s="241" customFormat="1" ht="42.75" x14ac:dyDescent="0.2">
      <c r="A1405" s="383"/>
      <c r="B1405" s="342" t="s">
        <v>1673</v>
      </c>
      <c r="C1405" s="343" t="s">
        <v>169</v>
      </c>
      <c r="D1405" s="343">
        <v>761</v>
      </c>
      <c r="E1405" s="265"/>
      <c r="F1405" s="226">
        <f>D1405*E1405</f>
        <v>0</v>
      </c>
    </row>
    <row r="1406" spans="1:6" s="241" customFormat="1" ht="28.5" x14ac:dyDescent="0.2">
      <c r="A1406" s="302"/>
      <c r="B1406" s="342" t="s">
        <v>818</v>
      </c>
      <c r="C1406" s="343" t="s">
        <v>21</v>
      </c>
      <c r="D1406" s="343">
        <v>172.6</v>
      </c>
      <c r="E1406" s="265"/>
      <c r="F1406" s="226">
        <f>D1406*E1406</f>
        <v>0</v>
      </c>
    </row>
    <row r="1407" spans="1:6" s="241" customFormat="1" ht="15" x14ac:dyDescent="0.25">
      <c r="A1407" s="302"/>
      <c r="B1407" s="233"/>
      <c r="C1407" s="234"/>
      <c r="D1407" s="234"/>
      <c r="E1407" s="235"/>
      <c r="F1407" s="235"/>
    </row>
    <row r="1408" spans="1:6" s="241" customFormat="1" ht="28.5" x14ac:dyDescent="0.25">
      <c r="A1408" s="383" t="s">
        <v>815</v>
      </c>
      <c r="B1408" s="256" t="s">
        <v>615</v>
      </c>
      <c r="C1408" s="340"/>
      <c r="D1408" s="340"/>
      <c r="E1408" s="341"/>
      <c r="F1408" s="341"/>
    </row>
    <row r="1409" spans="1:6" s="241" customFormat="1" ht="28.5" x14ac:dyDescent="0.25">
      <c r="A1409" s="302"/>
      <c r="B1409" s="256" t="s">
        <v>616</v>
      </c>
      <c r="C1409" s="340"/>
      <c r="D1409" s="340"/>
      <c r="E1409" s="341"/>
      <c r="F1409" s="341"/>
    </row>
    <row r="1410" spans="1:6" s="241" customFormat="1" ht="28.5" x14ac:dyDescent="0.2">
      <c r="A1410" s="383"/>
      <c r="B1410" s="232" t="s">
        <v>546</v>
      </c>
      <c r="C1410" s="332"/>
      <c r="D1410" s="332"/>
      <c r="E1410" s="346"/>
      <c r="F1410" s="346"/>
    </row>
    <row r="1411" spans="1:6" s="241" customFormat="1" ht="142.5" x14ac:dyDescent="0.2">
      <c r="A1411" s="383"/>
      <c r="B1411" s="232" t="s">
        <v>820</v>
      </c>
      <c r="C1411" s="332"/>
      <c r="D1411" s="332"/>
      <c r="E1411" s="346"/>
      <c r="F1411" s="346"/>
    </row>
    <row r="1412" spans="1:6" s="162" customFormat="1" ht="128.25" x14ac:dyDescent="0.2">
      <c r="A1412" s="396"/>
      <c r="B1412" s="256" t="s">
        <v>819</v>
      </c>
      <c r="C1412" s="256"/>
      <c r="D1412" s="343"/>
      <c r="E1412" s="225"/>
      <c r="F1412" s="226"/>
    </row>
    <row r="1413" spans="1:6" s="162" customFormat="1" ht="15" x14ac:dyDescent="0.2">
      <c r="A1413" s="396"/>
      <c r="B1413" s="256"/>
      <c r="C1413" s="256"/>
      <c r="D1413" s="343"/>
      <c r="E1413" s="225"/>
      <c r="F1413" s="226"/>
    </row>
    <row r="1414" spans="1:6" s="241" customFormat="1" ht="42.75" x14ac:dyDescent="0.2">
      <c r="A1414" s="383"/>
      <c r="B1414" s="232" t="s">
        <v>618</v>
      </c>
      <c r="C1414" s="332"/>
      <c r="D1414" s="332"/>
      <c r="E1414" s="346"/>
      <c r="F1414" s="346"/>
    </row>
    <row r="1415" spans="1:6" s="241" customFormat="1" ht="28.5" x14ac:dyDescent="0.25">
      <c r="A1415" s="383"/>
      <c r="B1415" s="256" t="s">
        <v>541</v>
      </c>
      <c r="C1415" s="340"/>
      <c r="D1415" s="340"/>
      <c r="E1415" s="341"/>
      <c r="F1415" s="341"/>
    </row>
    <row r="1416" spans="1:6" s="348" customFormat="1" ht="28.5" x14ac:dyDescent="0.2">
      <c r="A1416" s="397"/>
      <c r="B1416" s="347" t="s">
        <v>821</v>
      </c>
      <c r="C1416" s="343" t="s">
        <v>169</v>
      </c>
      <c r="D1416" s="343">
        <v>36.799999999999997</v>
      </c>
      <c r="E1416" s="265"/>
      <c r="F1416" s="226">
        <f>D1416*E1416</f>
        <v>0</v>
      </c>
    </row>
    <row r="1417" spans="1:6" s="241" customFormat="1" ht="28.5" x14ac:dyDescent="0.2">
      <c r="A1417" s="383"/>
      <c r="B1417" s="342" t="s">
        <v>822</v>
      </c>
      <c r="C1417" s="343" t="s">
        <v>21</v>
      </c>
      <c r="D1417" s="343">
        <v>16</v>
      </c>
      <c r="E1417" s="265"/>
      <c r="F1417" s="226">
        <f>D1417*E1417</f>
        <v>0</v>
      </c>
    </row>
    <row r="1418" spans="1:6" s="241" customFormat="1" ht="15" x14ac:dyDescent="0.2">
      <c r="A1418" s="383"/>
      <c r="B1418" s="342" t="s">
        <v>823</v>
      </c>
      <c r="C1418" s="343" t="s">
        <v>169</v>
      </c>
      <c r="D1418" s="343">
        <v>1174.5</v>
      </c>
      <c r="E1418" s="265"/>
      <c r="F1418" s="226">
        <f>D1418*E1418</f>
        <v>0</v>
      </c>
    </row>
    <row r="1419" spans="1:6" s="241" customFormat="1" ht="15" x14ac:dyDescent="0.2">
      <c r="A1419" s="383"/>
      <c r="B1419" s="342"/>
      <c r="C1419" s="343"/>
      <c r="D1419" s="343"/>
      <c r="E1419" s="271"/>
      <c r="F1419" s="226"/>
    </row>
    <row r="1420" spans="1:6" s="241" customFormat="1" ht="15" x14ac:dyDescent="0.2">
      <c r="A1420" s="383"/>
      <c r="B1420" s="342"/>
      <c r="C1420" s="343"/>
      <c r="D1420" s="343"/>
      <c r="E1420" s="271"/>
      <c r="F1420" s="226"/>
    </row>
    <row r="1421" spans="1:6" s="241" customFormat="1" ht="30" x14ac:dyDescent="0.25">
      <c r="A1421" s="389"/>
      <c r="B1421" s="371" t="s">
        <v>824</v>
      </c>
      <c r="C1421" s="372"/>
      <c r="D1421" s="372"/>
      <c r="E1421" s="372"/>
      <c r="F1421" s="281">
        <f>SUM(F1247:F1418)</f>
        <v>0</v>
      </c>
    </row>
    <row r="1422" spans="1:6" s="151" customFormat="1" ht="15" x14ac:dyDescent="0.2">
      <c r="A1422" s="384"/>
      <c r="B1422" s="260"/>
      <c r="C1422" s="246"/>
      <c r="D1422" s="278"/>
      <c r="E1422" s="279"/>
      <c r="F1422" s="248"/>
    </row>
    <row r="1423" spans="1:6" s="151" customFormat="1" ht="15" x14ac:dyDescent="0.2">
      <c r="A1423" s="384"/>
      <c r="B1423" s="260"/>
      <c r="C1423" s="246"/>
      <c r="D1423" s="278"/>
      <c r="E1423" s="279"/>
      <c r="F1423" s="248"/>
    </row>
    <row r="1424" spans="1:6" s="151" customFormat="1" ht="15" x14ac:dyDescent="0.2">
      <c r="A1424" s="384"/>
      <c r="B1424" s="260"/>
      <c r="C1424" s="246"/>
      <c r="D1424" s="278"/>
      <c r="E1424" s="279"/>
      <c r="F1424" s="248"/>
    </row>
    <row r="1425" spans="1:6" s="241" customFormat="1" ht="15" x14ac:dyDescent="0.25">
      <c r="A1425" s="381" t="s">
        <v>90</v>
      </c>
      <c r="B1425" s="240" t="s">
        <v>825</v>
      </c>
      <c r="C1425" s="240"/>
      <c r="D1425" s="240"/>
      <c r="E1425" s="239"/>
      <c r="F1425" s="239"/>
    </row>
    <row r="1426" spans="1:6" s="241" customFormat="1" ht="15" x14ac:dyDescent="0.2">
      <c r="A1426" s="383"/>
      <c r="B1426" s="216"/>
      <c r="C1426" s="220"/>
      <c r="D1426" s="253"/>
      <c r="E1426" s="254"/>
      <c r="F1426" s="252"/>
    </row>
    <row r="1427" spans="1:6" s="241" customFormat="1" ht="85.5" x14ac:dyDescent="0.2">
      <c r="A1427" s="383"/>
      <c r="B1427" s="216" t="s">
        <v>1167</v>
      </c>
      <c r="C1427" s="220"/>
      <c r="D1427" s="253"/>
      <c r="E1427" s="254"/>
      <c r="F1427" s="252"/>
    </row>
    <row r="1428" spans="1:6" s="151" customFormat="1" x14ac:dyDescent="0.2">
      <c r="B1428" s="216"/>
      <c r="D1428" s="217"/>
      <c r="E1428" s="217"/>
      <c r="F1428" s="217"/>
    </row>
    <row r="1429" spans="1:6" s="241" customFormat="1" ht="15" x14ac:dyDescent="0.2">
      <c r="A1429" s="383"/>
      <c r="B1429" s="216"/>
      <c r="C1429" s="220"/>
      <c r="D1429" s="253"/>
      <c r="E1429" s="254"/>
      <c r="F1429" s="252"/>
    </row>
    <row r="1430" spans="1:6" s="348" customFormat="1" ht="28.5" x14ac:dyDescent="0.2">
      <c r="A1430" s="364" t="s">
        <v>826</v>
      </c>
      <c r="B1430" s="347" t="s">
        <v>632</v>
      </c>
      <c r="C1430" s="332"/>
      <c r="D1430" s="232"/>
      <c r="E1430" s="344"/>
      <c r="F1430" s="344"/>
    </row>
    <row r="1431" spans="1:6" s="348" customFormat="1" ht="42.75" x14ac:dyDescent="0.2">
      <c r="A1431" s="364"/>
      <c r="B1431" s="347" t="s">
        <v>633</v>
      </c>
      <c r="C1431" s="332"/>
      <c r="D1431" s="232"/>
      <c r="E1431" s="344"/>
      <c r="F1431" s="344"/>
    </row>
    <row r="1432" spans="1:6" s="348" customFormat="1" ht="16.5" x14ac:dyDescent="0.2">
      <c r="A1432" s="398"/>
      <c r="B1432" s="132" t="s">
        <v>1674</v>
      </c>
      <c r="C1432" s="332"/>
      <c r="D1432" s="232"/>
      <c r="E1432" s="344"/>
      <c r="F1432" s="344"/>
    </row>
    <row r="1433" spans="1:6" s="348" customFormat="1" x14ac:dyDescent="0.2">
      <c r="A1433" s="398"/>
      <c r="B1433" s="342" t="s">
        <v>634</v>
      </c>
      <c r="C1433" s="332"/>
      <c r="D1433" s="232"/>
      <c r="E1433" s="344"/>
      <c r="F1433" s="344"/>
    </row>
    <row r="1434" spans="1:6" s="348" customFormat="1" ht="16.5" x14ac:dyDescent="0.2">
      <c r="A1434" s="398"/>
      <c r="B1434" s="256" t="s">
        <v>827</v>
      </c>
      <c r="C1434" s="220" t="s">
        <v>224</v>
      </c>
      <c r="D1434" s="253">
        <v>28.5</v>
      </c>
      <c r="E1434" s="251"/>
      <c r="F1434" s="252">
        <f>D1434*E1434</f>
        <v>0</v>
      </c>
    </row>
    <row r="1435" spans="1:6" s="348" customFormat="1" ht="16.5" x14ac:dyDescent="0.2">
      <c r="A1435" s="398"/>
      <c r="B1435" s="256" t="s">
        <v>828</v>
      </c>
      <c r="C1435" s="220" t="s">
        <v>224</v>
      </c>
      <c r="D1435" s="253">
        <v>28.5</v>
      </c>
      <c r="E1435" s="251"/>
      <c r="F1435" s="252">
        <f>D1435*E1435</f>
        <v>0</v>
      </c>
    </row>
    <row r="1436" spans="1:6" s="348" customFormat="1" ht="16.5" x14ac:dyDescent="0.2">
      <c r="A1436" s="398"/>
      <c r="B1436" s="256" t="s">
        <v>829</v>
      </c>
      <c r="C1436" s="220" t="s">
        <v>224</v>
      </c>
      <c r="D1436" s="253">
        <v>32.200000000000003</v>
      </c>
      <c r="E1436" s="251"/>
      <c r="F1436" s="252">
        <f>D1436*E1436</f>
        <v>0</v>
      </c>
    </row>
    <row r="1437" spans="1:6" s="348" customFormat="1" x14ac:dyDescent="0.2">
      <c r="A1437" s="398"/>
      <c r="B1437" s="342" t="s">
        <v>635</v>
      </c>
      <c r="C1437" s="332"/>
      <c r="D1437" s="232"/>
      <c r="E1437" s="344"/>
      <c r="F1437" s="344"/>
    </row>
    <row r="1438" spans="1:6" s="348" customFormat="1" ht="16.5" x14ac:dyDescent="0.2">
      <c r="A1438" s="398"/>
      <c r="B1438" s="256" t="s">
        <v>827</v>
      </c>
      <c r="C1438" s="220" t="s">
        <v>224</v>
      </c>
      <c r="D1438" s="253">
        <v>28.5</v>
      </c>
      <c r="E1438" s="251"/>
      <c r="F1438" s="252">
        <f>D1438*E1438</f>
        <v>0</v>
      </c>
    </row>
    <row r="1439" spans="1:6" s="348" customFormat="1" ht="16.5" x14ac:dyDescent="0.2">
      <c r="A1439" s="398"/>
      <c r="B1439" s="256" t="s">
        <v>828</v>
      </c>
      <c r="C1439" s="220" t="s">
        <v>224</v>
      </c>
      <c r="D1439" s="253">
        <v>28.5</v>
      </c>
      <c r="E1439" s="251"/>
      <c r="F1439" s="252">
        <f>D1439*E1439</f>
        <v>0</v>
      </c>
    </row>
    <row r="1440" spans="1:6" s="348" customFormat="1" ht="16.5" x14ac:dyDescent="0.2">
      <c r="A1440" s="398"/>
      <c r="B1440" s="256" t="s">
        <v>829</v>
      </c>
      <c r="C1440" s="220" t="s">
        <v>224</v>
      </c>
      <c r="D1440" s="253">
        <v>32.200000000000003</v>
      </c>
      <c r="E1440" s="251"/>
      <c r="F1440" s="252">
        <f>D1440*E1440</f>
        <v>0</v>
      </c>
    </row>
    <row r="1441" spans="1:6" s="348" customFormat="1" x14ac:dyDescent="0.2">
      <c r="A1441" s="380"/>
      <c r="B1441" s="219"/>
      <c r="C1441" s="220"/>
      <c r="D1441" s="220"/>
      <c r="E1441" s="349"/>
      <c r="F1441" s="350"/>
    </row>
    <row r="1442" spans="1:6" s="348" customFormat="1" ht="15" x14ac:dyDescent="0.2">
      <c r="A1442" s="364" t="s">
        <v>830</v>
      </c>
      <c r="B1442" s="219" t="s">
        <v>579</v>
      </c>
      <c r="C1442" s="220"/>
      <c r="D1442" s="307"/>
      <c r="E1442" s="254"/>
      <c r="F1442" s="252"/>
    </row>
    <row r="1443" spans="1:6" s="348" customFormat="1" ht="57" x14ac:dyDescent="0.2">
      <c r="A1443" s="383"/>
      <c r="B1443" s="219" t="s">
        <v>636</v>
      </c>
      <c r="C1443" s="220"/>
      <c r="D1443" s="307"/>
      <c r="E1443" s="254"/>
      <c r="F1443" s="252"/>
    </row>
    <row r="1444" spans="1:6" s="348" customFormat="1" ht="15" x14ac:dyDescent="0.2">
      <c r="A1444" s="383"/>
      <c r="B1444" s="219" t="s">
        <v>251</v>
      </c>
      <c r="C1444" s="220"/>
      <c r="D1444" s="307"/>
      <c r="E1444" s="254"/>
      <c r="F1444" s="252"/>
    </row>
    <row r="1445" spans="1:6" s="348" customFormat="1" ht="15" x14ac:dyDescent="0.2">
      <c r="A1445" s="383"/>
      <c r="B1445" s="249"/>
      <c r="C1445" s="220" t="s">
        <v>580</v>
      </c>
      <c r="D1445" s="307">
        <v>1</v>
      </c>
      <c r="E1445" s="251"/>
      <c r="F1445" s="252">
        <f>D1445*E1445</f>
        <v>0</v>
      </c>
    </row>
    <row r="1446" spans="1:6" s="348" customFormat="1" ht="15" x14ac:dyDescent="0.2">
      <c r="A1446" s="364"/>
      <c r="B1446" s="132"/>
      <c r="C1446" s="257"/>
      <c r="D1446" s="257"/>
      <c r="E1446" s="257"/>
      <c r="F1446" s="351"/>
    </row>
    <row r="1447" spans="1:6" s="348" customFormat="1" ht="28.5" x14ac:dyDescent="0.2">
      <c r="A1447" s="364" t="s">
        <v>831</v>
      </c>
      <c r="B1447" s="219" t="s">
        <v>832</v>
      </c>
      <c r="C1447" s="220"/>
      <c r="D1447" s="220"/>
      <c r="E1447" s="261"/>
      <c r="F1447" s="252"/>
    </row>
    <row r="1448" spans="1:6" s="348" customFormat="1" ht="42.75" x14ac:dyDescent="0.2">
      <c r="A1448" s="383"/>
      <c r="B1448" s="219" t="s">
        <v>1168</v>
      </c>
      <c r="C1448" s="220"/>
      <c r="D1448" s="220"/>
      <c r="E1448" s="261"/>
      <c r="F1448" s="252"/>
    </row>
    <row r="1449" spans="1:6" s="348" customFormat="1" ht="42.75" x14ac:dyDescent="0.2">
      <c r="A1449" s="383"/>
      <c r="B1449" s="219" t="s">
        <v>833</v>
      </c>
      <c r="C1449" s="246"/>
      <c r="D1449" s="246"/>
      <c r="E1449" s="247"/>
      <c r="F1449" s="248"/>
    </row>
    <row r="1450" spans="1:6" s="348" customFormat="1" ht="42.75" x14ac:dyDescent="0.2">
      <c r="A1450" s="383"/>
      <c r="B1450" s="219" t="s">
        <v>727</v>
      </c>
      <c r="C1450" s="246"/>
      <c r="D1450" s="246"/>
      <c r="E1450" s="247"/>
      <c r="F1450" s="248"/>
    </row>
    <row r="1451" spans="1:6" s="348" customFormat="1" ht="15" x14ac:dyDescent="0.2">
      <c r="A1451" s="383"/>
      <c r="B1451" s="219" t="s">
        <v>728</v>
      </c>
      <c r="C1451" s="246"/>
      <c r="D1451" s="246"/>
      <c r="E1451" s="247"/>
      <c r="F1451" s="248"/>
    </row>
    <row r="1452" spans="1:6" s="348" customFormat="1" ht="16.5" x14ac:dyDescent="0.2">
      <c r="A1452" s="383"/>
      <c r="B1452" s="219" t="s">
        <v>1675</v>
      </c>
      <c r="C1452" s="246"/>
      <c r="D1452" s="246"/>
      <c r="E1452" s="247"/>
      <c r="F1452" s="248"/>
    </row>
    <row r="1453" spans="1:6" s="348" customFormat="1" ht="16.5" x14ac:dyDescent="0.2">
      <c r="A1453" s="398"/>
      <c r="B1453" s="256" t="s">
        <v>827</v>
      </c>
      <c r="C1453" s="220" t="s">
        <v>224</v>
      </c>
      <c r="D1453" s="253">
        <v>28.5</v>
      </c>
      <c r="E1453" s="251"/>
      <c r="F1453" s="252">
        <f>D1453*E1453</f>
        <v>0</v>
      </c>
    </row>
    <row r="1454" spans="1:6" s="348" customFormat="1" ht="16.5" x14ac:dyDescent="0.2">
      <c r="A1454" s="398"/>
      <c r="B1454" s="256" t="s">
        <v>828</v>
      </c>
      <c r="C1454" s="220" t="s">
        <v>224</v>
      </c>
      <c r="D1454" s="253">
        <v>28.5</v>
      </c>
      <c r="E1454" s="251"/>
      <c r="F1454" s="252">
        <f>D1454*E1454</f>
        <v>0</v>
      </c>
    </row>
    <row r="1455" spans="1:6" s="348" customFormat="1" ht="16.5" x14ac:dyDescent="0.2">
      <c r="A1455" s="398"/>
      <c r="B1455" s="256" t="s">
        <v>829</v>
      </c>
      <c r="C1455" s="220" t="s">
        <v>224</v>
      </c>
      <c r="D1455" s="253">
        <v>32.200000000000003</v>
      </c>
      <c r="E1455" s="251"/>
      <c r="F1455" s="252">
        <f>D1455*E1455</f>
        <v>0</v>
      </c>
    </row>
    <row r="1456" spans="1:6" s="348" customFormat="1" ht="15" x14ac:dyDescent="0.2">
      <c r="A1456" s="383"/>
      <c r="B1456" s="232"/>
      <c r="C1456" s="220"/>
      <c r="D1456" s="253"/>
      <c r="E1456" s="254"/>
      <c r="F1456" s="252"/>
    </row>
    <row r="1457" spans="1:6" s="348" customFormat="1" ht="28.5" x14ac:dyDescent="0.2">
      <c r="A1457" s="364" t="s">
        <v>834</v>
      </c>
      <c r="B1457" s="219" t="s">
        <v>729</v>
      </c>
      <c r="C1457" s="246"/>
      <c r="D1457" s="246"/>
      <c r="E1457" s="247"/>
      <c r="F1457" s="248"/>
    </row>
    <row r="1458" spans="1:6" s="348" customFormat="1" ht="42.75" x14ac:dyDescent="0.2">
      <c r="A1458" s="364"/>
      <c r="B1458" s="219" t="s">
        <v>835</v>
      </c>
      <c r="C1458" s="246"/>
      <c r="D1458" s="246"/>
      <c r="E1458" s="247"/>
      <c r="F1458" s="248"/>
    </row>
    <row r="1459" spans="1:6" s="348" customFormat="1" ht="42.75" x14ac:dyDescent="0.2">
      <c r="A1459" s="383"/>
      <c r="B1459" s="219" t="s">
        <v>730</v>
      </c>
      <c r="C1459" s="246"/>
      <c r="D1459" s="246"/>
      <c r="E1459" s="247"/>
      <c r="F1459" s="248"/>
    </row>
    <row r="1460" spans="1:6" s="348" customFormat="1" ht="28.5" x14ac:dyDescent="0.2">
      <c r="A1460" s="383"/>
      <c r="B1460" s="219" t="s">
        <v>731</v>
      </c>
      <c r="C1460" s="246"/>
      <c r="D1460" s="246"/>
      <c r="E1460" s="247"/>
      <c r="F1460" s="248"/>
    </row>
    <row r="1461" spans="1:6" s="348" customFormat="1" ht="42.75" x14ac:dyDescent="0.2">
      <c r="A1461" s="383"/>
      <c r="B1461" s="219" t="s">
        <v>726</v>
      </c>
      <c r="C1461" s="246"/>
      <c r="D1461" s="246"/>
      <c r="E1461" s="247"/>
      <c r="F1461" s="248"/>
    </row>
    <row r="1462" spans="1:6" s="348" customFormat="1" ht="15" x14ac:dyDescent="0.2">
      <c r="A1462" s="383"/>
      <c r="B1462" s="219" t="s">
        <v>728</v>
      </c>
      <c r="C1462" s="246"/>
      <c r="D1462" s="246"/>
      <c r="E1462" s="247"/>
      <c r="F1462" s="248"/>
    </row>
    <row r="1463" spans="1:6" s="348" customFormat="1" ht="16.5" x14ac:dyDescent="0.2">
      <c r="A1463" s="383"/>
      <c r="B1463" s="219" t="s">
        <v>1675</v>
      </c>
      <c r="C1463" s="246"/>
      <c r="D1463" s="246"/>
      <c r="E1463" s="247"/>
      <c r="F1463" s="248"/>
    </row>
    <row r="1464" spans="1:6" s="348" customFormat="1" ht="16.5" x14ac:dyDescent="0.2">
      <c r="A1464" s="398"/>
      <c r="B1464" s="256" t="s">
        <v>827</v>
      </c>
      <c r="C1464" s="220" t="s">
        <v>224</v>
      </c>
      <c r="D1464" s="253">
        <v>28.5</v>
      </c>
      <c r="E1464" s="251"/>
      <c r="F1464" s="252">
        <f>D1464*E1464</f>
        <v>0</v>
      </c>
    </row>
    <row r="1465" spans="1:6" s="348" customFormat="1" ht="16.5" x14ac:dyDescent="0.2">
      <c r="A1465" s="398"/>
      <c r="B1465" s="256" t="s">
        <v>828</v>
      </c>
      <c r="C1465" s="220" t="s">
        <v>224</v>
      </c>
      <c r="D1465" s="253">
        <v>28.5</v>
      </c>
      <c r="E1465" s="251"/>
      <c r="F1465" s="252">
        <f>D1465*E1465</f>
        <v>0</v>
      </c>
    </row>
    <row r="1466" spans="1:6" s="348" customFormat="1" ht="16.5" x14ac:dyDescent="0.2">
      <c r="A1466" s="398"/>
      <c r="B1466" s="256" t="s">
        <v>829</v>
      </c>
      <c r="C1466" s="220" t="s">
        <v>224</v>
      </c>
      <c r="D1466" s="253">
        <v>32.200000000000003</v>
      </c>
      <c r="E1466" s="251"/>
      <c r="F1466" s="252">
        <f>D1466*E1466</f>
        <v>0</v>
      </c>
    </row>
    <row r="1467" spans="1:6" s="348" customFormat="1" ht="15" x14ac:dyDescent="0.2">
      <c r="A1467" s="383"/>
      <c r="B1467" s="232"/>
      <c r="C1467" s="220"/>
      <c r="D1467" s="253"/>
      <c r="E1467" s="254"/>
      <c r="F1467" s="252"/>
    </row>
    <row r="1468" spans="1:6" s="348" customFormat="1" ht="28.5" x14ac:dyDescent="0.2">
      <c r="A1468" s="364" t="s">
        <v>844</v>
      </c>
      <c r="B1468" s="132" t="s">
        <v>836</v>
      </c>
      <c r="C1468" s="220"/>
      <c r="D1468" s="220"/>
      <c r="E1468" s="349"/>
      <c r="F1468" s="350"/>
    </row>
    <row r="1469" spans="1:6" s="348" customFormat="1" ht="85.5" x14ac:dyDescent="0.2">
      <c r="A1469" s="380"/>
      <c r="B1469" s="219" t="s">
        <v>732</v>
      </c>
      <c r="C1469" s="220"/>
      <c r="D1469" s="220"/>
      <c r="E1469" s="349"/>
      <c r="F1469" s="350"/>
    </row>
    <row r="1470" spans="1:6" s="348" customFormat="1" ht="156.75" x14ac:dyDescent="0.2">
      <c r="A1470" s="380"/>
      <c r="B1470" s="219" t="s">
        <v>733</v>
      </c>
      <c r="C1470" s="220"/>
      <c r="D1470" s="220"/>
      <c r="E1470" s="349"/>
      <c r="F1470" s="350"/>
    </row>
    <row r="1471" spans="1:6" s="348" customFormat="1" ht="28.5" x14ac:dyDescent="0.2">
      <c r="A1471" s="380"/>
      <c r="B1471" s="219" t="s">
        <v>846</v>
      </c>
      <c r="C1471" s="220"/>
      <c r="D1471" s="220"/>
      <c r="E1471" s="349"/>
      <c r="F1471" s="350"/>
    </row>
    <row r="1472" spans="1:6" s="348" customFormat="1" ht="28.5" x14ac:dyDescent="0.2">
      <c r="A1472" s="380"/>
      <c r="B1472" s="219" t="s">
        <v>735</v>
      </c>
      <c r="C1472" s="220"/>
      <c r="D1472" s="220"/>
      <c r="E1472" s="349"/>
      <c r="F1472" s="350"/>
    </row>
    <row r="1473" spans="1:6" s="348" customFormat="1" x14ac:dyDescent="0.2">
      <c r="A1473" s="380"/>
      <c r="B1473" s="352" t="s">
        <v>837</v>
      </c>
      <c r="C1473" s="220"/>
      <c r="D1473" s="220"/>
      <c r="E1473" s="349"/>
      <c r="F1473" s="350"/>
    </row>
    <row r="1474" spans="1:6" s="348" customFormat="1" x14ac:dyDescent="0.2">
      <c r="A1474" s="380"/>
      <c r="B1474" s="219" t="s">
        <v>736</v>
      </c>
      <c r="C1474" s="220"/>
      <c r="D1474" s="220"/>
      <c r="E1474" s="349"/>
      <c r="F1474" s="350"/>
    </row>
    <row r="1475" spans="1:6" s="348" customFormat="1" x14ac:dyDescent="0.2">
      <c r="A1475" s="380"/>
      <c r="B1475" s="219" t="s">
        <v>840</v>
      </c>
      <c r="C1475" s="220" t="s">
        <v>169</v>
      </c>
      <c r="D1475" s="220">
        <v>57.8</v>
      </c>
      <c r="E1475" s="353"/>
      <c r="F1475" s="350">
        <f>D1475*E1475</f>
        <v>0</v>
      </c>
    </row>
    <row r="1476" spans="1:6" s="348" customFormat="1" x14ac:dyDescent="0.2">
      <c r="A1476" s="380"/>
      <c r="B1476" s="219" t="s">
        <v>738</v>
      </c>
      <c r="C1476" s="219"/>
      <c r="D1476" s="354"/>
      <c r="E1476" s="349"/>
      <c r="F1476" s="350"/>
    </row>
    <row r="1477" spans="1:6" s="348" customFormat="1" x14ac:dyDescent="0.2">
      <c r="A1477" s="380"/>
      <c r="B1477" s="219" t="s">
        <v>841</v>
      </c>
      <c r="C1477" s="220" t="s">
        <v>21</v>
      </c>
      <c r="D1477" s="220">
        <v>1.25</v>
      </c>
      <c r="E1477" s="353"/>
      <c r="F1477" s="350">
        <f>D1477*E1477</f>
        <v>0</v>
      </c>
    </row>
    <row r="1478" spans="1:6" s="348" customFormat="1" x14ac:dyDescent="0.2">
      <c r="A1478" s="380"/>
      <c r="B1478" s="219" t="s">
        <v>740</v>
      </c>
      <c r="C1478" s="219"/>
      <c r="D1478" s="354"/>
      <c r="E1478" s="349"/>
      <c r="F1478" s="350"/>
    </row>
    <row r="1479" spans="1:6" s="348" customFormat="1" x14ac:dyDescent="0.2">
      <c r="A1479" s="380"/>
      <c r="B1479" s="219" t="s">
        <v>741</v>
      </c>
      <c r="C1479" s="220" t="s">
        <v>20</v>
      </c>
      <c r="D1479" s="220">
        <v>150</v>
      </c>
      <c r="E1479" s="353"/>
      <c r="F1479" s="350">
        <f>D1479*E1479</f>
        <v>0</v>
      </c>
    </row>
    <row r="1480" spans="1:6" s="348" customFormat="1" x14ac:dyDescent="0.2">
      <c r="A1480" s="380"/>
      <c r="B1480" s="352" t="s">
        <v>838</v>
      </c>
      <c r="C1480" s="220"/>
      <c r="D1480" s="220"/>
      <c r="E1480" s="349"/>
      <c r="F1480" s="350"/>
    </row>
    <row r="1481" spans="1:6" s="348" customFormat="1" x14ac:dyDescent="0.2">
      <c r="A1481" s="380"/>
      <c r="B1481" s="219" t="s">
        <v>736</v>
      </c>
      <c r="C1481" s="220"/>
      <c r="D1481" s="220"/>
      <c r="E1481" s="349"/>
      <c r="F1481" s="350"/>
    </row>
    <row r="1482" spans="1:6" s="348" customFormat="1" x14ac:dyDescent="0.2">
      <c r="A1482" s="380"/>
      <c r="B1482" s="219" t="s">
        <v>737</v>
      </c>
      <c r="C1482" s="220" t="s">
        <v>169</v>
      </c>
      <c r="D1482" s="220">
        <v>57.8</v>
      </c>
      <c r="E1482" s="353"/>
      <c r="F1482" s="350">
        <f>D1482*E1482</f>
        <v>0</v>
      </c>
    </row>
    <row r="1483" spans="1:6" s="348" customFormat="1" x14ac:dyDescent="0.2">
      <c r="A1483" s="380"/>
      <c r="B1483" s="219" t="s">
        <v>738</v>
      </c>
      <c r="C1483" s="219"/>
      <c r="D1483" s="354"/>
      <c r="E1483" s="349"/>
      <c r="F1483" s="350"/>
    </row>
    <row r="1484" spans="1:6" s="348" customFormat="1" x14ac:dyDescent="0.2">
      <c r="A1484" s="380"/>
      <c r="B1484" s="219" t="s">
        <v>739</v>
      </c>
      <c r="C1484" s="220" t="s">
        <v>21</v>
      </c>
      <c r="D1484" s="220">
        <v>1.25</v>
      </c>
      <c r="E1484" s="353"/>
      <c r="F1484" s="350">
        <f>D1484*E1484</f>
        <v>0</v>
      </c>
    </row>
    <row r="1485" spans="1:6" s="348" customFormat="1" x14ac:dyDescent="0.2">
      <c r="A1485" s="380"/>
      <c r="B1485" s="219" t="s">
        <v>740</v>
      </c>
      <c r="C1485" s="219"/>
      <c r="D1485" s="354"/>
      <c r="E1485" s="349"/>
      <c r="F1485" s="350"/>
    </row>
    <row r="1486" spans="1:6" s="348" customFormat="1" x14ac:dyDescent="0.2">
      <c r="A1486" s="380"/>
      <c r="B1486" s="219" t="s">
        <v>741</v>
      </c>
      <c r="C1486" s="220" t="s">
        <v>20</v>
      </c>
      <c r="D1486" s="220">
        <v>150</v>
      </c>
      <c r="E1486" s="353"/>
      <c r="F1486" s="350">
        <f>D1486*E1486</f>
        <v>0</v>
      </c>
    </row>
    <row r="1487" spans="1:6" s="348" customFormat="1" ht="28.5" x14ac:dyDescent="0.2">
      <c r="A1487" s="380"/>
      <c r="B1487" s="352" t="s">
        <v>839</v>
      </c>
      <c r="C1487" s="220"/>
      <c r="D1487" s="220"/>
      <c r="E1487" s="349"/>
      <c r="F1487" s="350"/>
    </row>
    <row r="1488" spans="1:6" s="348" customFormat="1" x14ac:dyDescent="0.2">
      <c r="A1488" s="380"/>
      <c r="B1488" s="219" t="s">
        <v>736</v>
      </c>
      <c r="C1488" s="220"/>
      <c r="D1488" s="220"/>
      <c r="E1488" s="349"/>
      <c r="F1488" s="350"/>
    </row>
    <row r="1489" spans="1:6" s="348" customFormat="1" x14ac:dyDescent="0.2">
      <c r="A1489" s="380"/>
      <c r="B1489" s="219" t="s">
        <v>842</v>
      </c>
      <c r="C1489" s="220" t="s">
        <v>169</v>
      </c>
      <c r="D1489" s="220">
        <v>104</v>
      </c>
      <c r="E1489" s="353"/>
      <c r="F1489" s="350">
        <f>D1489*E1489</f>
        <v>0</v>
      </c>
    </row>
    <row r="1490" spans="1:6" s="348" customFormat="1" x14ac:dyDescent="0.2">
      <c r="A1490" s="380"/>
      <c r="B1490" s="219" t="s">
        <v>738</v>
      </c>
      <c r="C1490" s="219"/>
      <c r="D1490" s="354"/>
      <c r="E1490" s="349"/>
      <c r="F1490" s="350"/>
    </row>
    <row r="1491" spans="1:6" s="348" customFormat="1" x14ac:dyDescent="0.2">
      <c r="A1491" s="380"/>
      <c r="B1491" s="219" t="s">
        <v>843</v>
      </c>
      <c r="C1491" s="220" t="s">
        <v>21</v>
      </c>
      <c r="D1491" s="220">
        <v>2.25</v>
      </c>
      <c r="E1491" s="353"/>
      <c r="F1491" s="350">
        <f>D1491*E1491</f>
        <v>0</v>
      </c>
    </row>
    <row r="1492" spans="1:6" s="348" customFormat="1" x14ac:dyDescent="0.2">
      <c r="A1492" s="380"/>
      <c r="B1492" s="219" t="s">
        <v>740</v>
      </c>
      <c r="C1492" s="219"/>
      <c r="D1492" s="354"/>
      <c r="E1492" s="349"/>
      <c r="F1492" s="350"/>
    </row>
    <row r="1493" spans="1:6" s="348" customFormat="1" x14ac:dyDescent="0.2">
      <c r="A1493" s="380"/>
      <c r="B1493" s="219" t="s">
        <v>741</v>
      </c>
      <c r="C1493" s="220" t="s">
        <v>20</v>
      </c>
      <c r="D1493" s="220">
        <v>275</v>
      </c>
      <c r="E1493" s="353"/>
      <c r="F1493" s="350">
        <f>D1493*E1493</f>
        <v>0</v>
      </c>
    </row>
    <row r="1494" spans="1:6" s="348" customFormat="1" x14ac:dyDescent="0.2">
      <c r="A1494" s="380"/>
      <c r="B1494" s="219"/>
      <c r="C1494" s="220"/>
      <c r="D1494" s="220"/>
      <c r="E1494" s="349"/>
      <c r="F1494" s="350"/>
    </row>
    <row r="1495" spans="1:6" s="348" customFormat="1" ht="28.5" x14ac:dyDescent="0.2">
      <c r="A1495" s="364" t="s">
        <v>845</v>
      </c>
      <c r="B1495" s="132" t="s">
        <v>742</v>
      </c>
      <c r="C1495" s="220"/>
      <c r="D1495" s="220"/>
      <c r="E1495" s="349"/>
      <c r="F1495" s="350"/>
    </row>
    <row r="1496" spans="1:6" s="348" customFormat="1" ht="57" x14ac:dyDescent="0.2">
      <c r="A1496" s="380"/>
      <c r="B1496" s="219" t="s">
        <v>743</v>
      </c>
      <c r="C1496" s="220"/>
      <c r="D1496" s="220"/>
      <c r="E1496" s="349"/>
      <c r="F1496" s="350"/>
    </row>
    <row r="1497" spans="1:6" s="348" customFormat="1" ht="85.5" x14ac:dyDescent="0.2">
      <c r="A1497" s="380"/>
      <c r="B1497" s="219" t="s">
        <v>744</v>
      </c>
      <c r="C1497" s="220"/>
      <c r="D1497" s="220"/>
      <c r="E1497" s="349"/>
      <c r="F1497" s="350"/>
    </row>
    <row r="1498" spans="1:6" s="348" customFormat="1" ht="28.5" x14ac:dyDescent="0.2">
      <c r="A1498" s="380"/>
      <c r="B1498" s="219" t="s">
        <v>846</v>
      </c>
      <c r="C1498" s="220"/>
      <c r="D1498" s="220"/>
      <c r="E1498" s="349"/>
      <c r="F1498" s="350"/>
    </row>
    <row r="1499" spans="1:6" s="348" customFormat="1" ht="28.5" x14ac:dyDescent="0.2">
      <c r="A1499" s="380"/>
      <c r="B1499" s="219" t="s">
        <v>735</v>
      </c>
      <c r="C1499" s="220"/>
      <c r="D1499" s="220"/>
      <c r="E1499" s="349"/>
      <c r="F1499" s="350"/>
    </row>
    <row r="1500" spans="1:6" s="348" customFormat="1" x14ac:dyDescent="0.2">
      <c r="A1500" s="380"/>
      <c r="B1500" s="352" t="s">
        <v>827</v>
      </c>
      <c r="C1500" s="220"/>
      <c r="D1500" s="220"/>
      <c r="E1500" s="349"/>
      <c r="F1500" s="350"/>
    </row>
    <row r="1501" spans="1:6" s="348" customFormat="1" x14ac:dyDescent="0.2">
      <c r="A1501" s="380"/>
      <c r="B1501" s="219" t="s">
        <v>736</v>
      </c>
      <c r="C1501" s="220"/>
      <c r="D1501" s="220"/>
      <c r="E1501" s="349"/>
      <c r="F1501" s="350"/>
    </row>
    <row r="1502" spans="1:6" s="348" customFormat="1" x14ac:dyDescent="0.2">
      <c r="A1502" s="380"/>
      <c r="B1502" s="219" t="s">
        <v>847</v>
      </c>
      <c r="C1502" s="220" t="s">
        <v>169</v>
      </c>
      <c r="D1502" s="220">
        <v>46.2</v>
      </c>
      <c r="E1502" s="353"/>
      <c r="F1502" s="350">
        <f>D1502*E1502</f>
        <v>0</v>
      </c>
    </row>
    <row r="1503" spans="1:6" s="348" customFormat="1" x14ac:dyDescent="0.2">
      <c r="A1503" s="380"/>
      <c r="B1503" s="219" t="s">
        <v>738</v>
      </c>
      <c r="C1503" s="219"/>
      <c r="D1503" s="354"/>
      <c r="E1503" s="349"/>
      <c r="F1503" s="350"/>
    </row>
    <row r="1504" spans="1:6" s="348" customFormat="1" x14ac:dyDescent="0.2">
      <c r="A1504" s="380"/>
      <c r="B1504" s="219" t="s">
        <v>848</v>
      </c>
      <c r="C1504" s="220" t="s">
        <v>21</v>
      </c>
      <c r="D1504" s="220">
        <v>7</v>
      </c>
      <c r="E1504" s="353"/>
      <c r="F1504" s="350">
        <f>D1504*E1504</f>
        <v>0</v>
      </c>
    </row>
    <row r="1505" spans="1:6" s="348" customFormat="1" x14ac:dyDescent="0.2">
      <c r="A1505" s="380"/>
      <c r="B1505" s="219" t="s">
        <v>740</v>
      </c>
      <c r="C1505" s="219"/>
      <c r="D1505" s="354"/>
      <c r="E1505" s="349"/>
      <c r="F1505" s="350"/>
    </row>
    <row r="1506" spans="1:6" s="348" customFormat="1" x14ac:dyDescent="0.2">
      <c r="A1506" s="380"/>
      <c r="B1506" s="219" t="s">
        <v>849</v>
      </c>
      <c r="C1506" s="220" t="s">
        <v>20</v>
      </c>
      <c r="D1506" s="220">
        <v>70</v>
      </c>
      <c r="E1506" s="353"/>
      <c r="F1506" s="350">
        <f>D1506*E1506</f>
        <v>0</v>
      </c>
    </row>
    <row r="1507" spans="1:6" s="348" customFormat="1" x14ac:dyDescent="0.2">
      <c r="A1507" s="380"/>
      <c r="B1507" s="352" t="s">
        <v>828</v>
      </c>
      <c r="C1507" s="219"/>
      <c r="D1507" s="354"/>
      <c r="E1507" s="349"/>
      <c r="F1507" s="350"/>
    </row>
    <row r="1508" spans="1:6" s="348" customFormat="1" x14ac:dyDescent="0.2">
      <c r="A1508" s="380"/>
      <c r="B1508" s="219" t="s">
        <v>736</v>
      </c>
      <c r="C1508" s="220"/>
      <c r="D1508" s="220"/>
      <c r="E1508" s="349"/>
      <c r="F1508" s="350"/>
    </row>
    <row r="1509" spans="1:6" s="348" customFormat="1" x14ac:dyDescent="0.2">
      <c r="A1509" s="380"/>
      <c r="B1509" s="219" t="s">
        <v>847</v>
      </c>
      <c r="C1509" s="220" t="s">
        <v>169</v>
      </c>
      <c r="D1509" s="220">
        <v>46.2</v>
      </c>
      <c r="E1509" s="353"/>
      <c r="F1509" s="350">
        <f>D1509*E1509</f>
        <v>0</v>
      </c>
    </row>
    <row r="1510" spans="1:6" s="348" customFormat="1" x14ac:dyDescent="0.2">
      <c r="A1510" s="380"/>
      <c r="B1510" s="219" t="s">
        <v>738</v>
      </c>
      <c r="C1510" s="219"/>
      <c r="D1510" s="354"/>
      <c r="E1510" s="349"/>
      <c r="F1510" s="350"/>
    </row>
    <row r="1511" spans="1:6" s="348" customFormat="1" x14ac:dyDescent="0.2">
      <c r="A1511" s="380"/>
      <c r="B1511" s="219" t="s">
        <v>848</v>
      </c>
      <c r="C1511" s="220" t="s">
        <v>21</v>
      </c>
      <c r="D1511" s="220">
        <v>7</v>
      </c>
      <c r="E1511" s="353"/>
      <c r="F1511" s="350">
        <f>D1511*E1511</f>
        <v>0</v>
      </c>
    </row>
    <row r="1512" spans="1:6" s="348" customFormat="1" x14ac:dyDescent="0.2">
      <c r="A1512" s="380"/>
      <c r="B1512" s="219" t="s">
        <v>740</v>
      </c>
      <c r="C1512" s="219"/>
      <c r="D1512" s="354"/>
      <c r="E1512" s="349"/>
      <c r="F1512" s="350"/>
    </row>
    <row r="1513" spans="1:6" s="348" customFormat="1" x14ac:dyDescent="0.2">
      <c r="A1513" s="380"/>
      <c r="B1513" s="219" t="s">
        <v>849</v>
      </c>
      <c r="C1513" s="220" t="s">
        <v>20</v>
      </c>
      <c r="D1513" s="220">
        <v>70</v>
      </c>
      <c r="E1513" s="353"/>
      <c r="F1513" s="350">
        <f>D1513*E1513</f>
        <v>0</v>
      </c>
    </row>
    <row r="1514" spans="1:6" s="348" customFormat="1" x14ac:dyDescent="0.2">
      <c r="A1514" s="380"/>
      <c r="B1514" s="352" t="s">
        <v>850</v>
      </c>
      <c r="C1514" s="219"/>
      <c r="D1514" s="354"/>
      <c r="E1514" s="349"/>
      <c r="F1514" s="350"/>
    </row>
    <row r="1515" spans="1:6" s="348" customFormat="1" x14ac:dyDescent="0.2">
      <c r="A1515" s="380"/>
      <c r="B1515" s="219" t="s">
        <v>736</v>
      </c>
      <c r="C1515" s="220"/>
      <c r="D1515" s="220"/>
      <c r="E1515" s="349"/>
      <c r="F1515" s="350"/>
    </row>
    <row r="1516" spans="1:6" s="348" customFormat="1" x14ac:dyDescent="0.2">
      <c r="A1516" s="380"/>
      <c r="B1516" s="219" t="s">
        <v>758</v>
      </c>
      <c r="C1516" s="220" t="s">
        <v>169</v>
      </c>
      <c r="D1516" s="220">
        <v>66</v>
      </c>
      <c r="E1516" s="353"/>
      <c r="F1516" s="350">
        <f>D1516*E1516</f>
        <v>0</v>
      </c>
    </row>
    <row r="1517" spans="1:6" s="348" customFormat="1" x14ac:dyDescent="0.2">
      <c r="A1517" s="380"/>
      <c r="B1517" s="219" t="s">
        <v>738</v>
      </c>
      <c r="C1517" s="219"/>
      <c r="D1517" s="354"/>
      <c r="E1517" s="349"/>
      <c r="F1517" s="350"/>
    </row>
    <row r="1518" spans="1:6" s="348" customFormat="1" x14ac:dyDescent="0.2">
      <c r="A1518" s="380"/>
      <c r="B1518" s="219" t="s">
        <v>759</v>
      </c>
      <c r="C1518" s="220" t="s">
        <v>21</v>
      </c>
      <c r="D1518" s="220">
        <v>10</v>
      </c>
      <c r="E1518" s="353"/>
      <c r="F1518" s="350">
        <f>D1518*E1518</f>
        <v>0</v>
      </c>
    </row>
    <row r="1519" spans="1:6" s="348" customFormat="1" x14ac:dyDescent="0.2">
      <c r="A1519" s="380"/>
      <c r="B1519" s="219" t="s">
        <v>740</v>
      </c>
      <c r="C1519" s="219"/>
      <c r="D1519" s="354"/>
      <c r="E1519" s="349"/>
      <c r="F1519" s="350"/>
    </row>
    <row r="1520" spans="1:6" s="348" customFormat="1" x14ac:dyDescent="0.2">
      <c r="A1520" s="380"/>
      <c r="B1520" s="219" t="s">
        <v>851</v>
      </c>
      <c r="C1520" s="220" t="s">
        <v>20</v>
      </c>
      <c r="D1520" s="220">
        <v>100</v>
      </c>
      <c r="E1520" s="353"/>
      <c r="F1520" s="350">
        <f>D1520*E1520</f>
        <v>0</v>
      </c>
    </row>
    <row r="1521" spans="1:6" s="348" customFormat="1" x14ac:dyDescent="0.2">
      <c r="A1521" s="380"/>
      <c r="B1521" s="219"/>
      <c r="C1521" s="219"/>
      <c r="D1521" s="354"/>
      <c r="E1521" s="349"/>
      <c r="F1521" s="350"/>
    </row>
    <row r="1522" spans="1:6" s="348" customFormat="1" ht="28.5" x14ac:dyDescent="0.2">
      <c r="A1522" s="364" t="s">
        <v>852</v>
      </c>
      <c r="B1522" s="132" t="s">
        <v>853</v>
      </c>
      <c r="C1522" s="220"/>
      <c r="D1522" s="220"/>
      <c r="E1522" s="349"/>
      <c r="F1522" s="350"/>
    </row>
    <row r="1523" spans="1:6" s="348" customFormat="1" ht="57" x14ac:dyDescent="0.2">
      <c r="A1523" s="380"/>
      <c r="B1523" s="219" t="s">
        <v>854</v>
      </c>
      <c r="C1523" s="220"/>
      <c r="D1523" s="220"/>
      <c r="E1523" s="349"/>
      <c r="F1523" s="350"/>
    </row>
    <row r="1524" spans="1:6" s="348" customFormat="1" ht="99.75" x14ac:dyDescent="0.2">
      <c r="A1524" s="380"/>
      <c r="B1524" s="255" t="s">
        <v>855</v>
      </c>
      <c r="C1524" s="220"/>
      <c r="D1524" s="220"/>
      <c r="E1524" s="349"/>
      <c r="F1524" s="350"/>
    </row>
    <row r="1525" spans="1:6" s="348" customFormat="1" ht="42.75" x14ac:dyDescent="0.2">
      <c r="A1525" s="380"/>
      <c r="B1525" s="219" t="s">
        <v>734</v>
      </c>
      <c r="C1525" s="220"/>
      <c r="D1525" s="220"/>
      <c r="E1525" s="349"/>
      <c r="F1525" s="350"/>
    </row>
    <row r="1526" spans="1:6" s="348" customFormat="1" ht="28.5" x14ac:dyDescent="0.2">
      <c r="A1526" s="380"/>
      <c r="B1526" s="219" t="s">
        <v>735</v>
      </c>
      <c r="C1526" s="220"/>
      <c r="D1526" s="220"/>
      <c r="E1526" s="349"/>
      <c r="F1526" s="350"/>
    </row>
    <row r="1527" spans="1:6" s="348" customFormat="1" x14ac:dyDescent="0.2">
      <c r="A1527" s="380"/>
      <c r="B1527" s="352" t="s">
        <v>827</v>
      </c>
      <c r="C1527" s="220"/>
      <c r="D1527" s="220"/>
      <c r="E1527" s="349"/>
      <c r="F1527" s="350"/>
    </row>
    <row r="1528" spans="1:6" s="348" customFormat="1" x14ac:dyDescent="0.2">
      <c r="A1528" s="380"/>
      <c r="B1528" s="219" t="s">
        <v>736</v>
      </c>
      <c r="C1528" s="220"/>
      <c r="D1528" s="220"/>
      <c r="E1528" s="349"/>
      <c r="F1528" s="350"/>
    </row>
    <row r="1529" spans="1:6" s="348" customFormat="1" x14ac:dyDescent="0.2">
      <c r="A1529" s="380"/>
      <c r="B1529" s="219" t="s">
        <v>856</v>
      </c>
      <c r="C1529" s="220" t="s">
        <v>169</v>
      </c>
      <c r="D1529" s="220">
        <v>8.25</v>
      </c>
      <c r="E1529" s="353"/>
      <c r="F1529" s="350">
        <f>D1529*E1529</f>
        <v>0</v>
      </c>
    </row>
    <row r="1530" spans="1:6" s="348" customFormat="1" x14ac:dyDescent="0.2">
      <c r="A1530" s="380"/>
      <c r="B1530" s="219" t="s">
        <v>738</v>
      </c>
      <c r="C1530" s="219"/>
      <c r="D1530" s="354"/>
      <c r="E1530" s="349"/>
      <c r="F1530" s="350"/>
    </row>
    <row r="1531" spans="1:6" s="348" customFormat="1" x14ac:dyDescent="0.2">
      <c r="A1531" s="380"/>
      <c r="B1531" s="219" t="s">
        <v>857</v>
      </c>
      <c r="C1531" s="220" t="s">
        <v>21</v>
      </c>
      <c r="D1531" s="220">
        <v>0.75</v>
      </c>
      <c r="E1531" s="353"/>
      <c r="F1531" s="350">
        <f>D1531*E1531</f>
        <v>0</v>
      </c>
    </row>
    <row r="1532" spans="1:6" s="348" customFormat="1" x14ac:dyDescent="0.2">
      <c r="A1532" s="380"/>
      <c r="B1532" s="219" t="s">
        <v>740</v>
      </c>
      <c r="C1532" s="219"/>
      <c r="D1532" s="354"/>
      <c r="E1532" s="349"/>
      <c r="F1532" s="350"/>
    </row>
    <row r="1533" spans="1:6" s="348" customFormat="1" x14ac:dyDescent="0.2">
      <c r="A1533" s="380"/>
      <c r="B1533" s="219" t="s">
        <v>858</v>
      </c>
      <c r="C1533" s="220" t="s">
        <v>20</v>
      </c>
      <c r="D1533" s="220">
        <v>15</v>
      </c>
      <c r="E1533" s="353"/>
      <c r="F1533" s="350">
        <f>D1533*E1533</f>
        <v>0</v>
      </c>
    </row>
    <row r="1534" spans="1:6" s="348" customFormat="1" x14ac:dyDescent="0.2">
      <c r="A1534" s="380"/>
      <c r="B1534" s="352" t="s">
        <v>828</v>
      </c>
      <c r="C1534" s="219"/>
      <c r="D1534" s="354"/>
      <c r="E1534" s="349"/>
      <c r="F1534" s="350"/>
    </row>
    <row r="1535" spans="1:6" s="348" customFormat="1" x14ac:dyDescent="0.2">
      <c r="A1535" s="380"/>
      <c r="B1535" s="219" t="s">
        <v>736</v>
      </c>
      <c r="C1535" s="220"/>
      <c r="D1535" s="220"/>
      <c r="E1535" s="349"/>
      <c r="F1535" s="350"/>
    </row>
    <row r="1536" spans="1:6" s="348" customFormat="1" x14ac:dyDescent="0.2">
      <c r="A1536" s="380"/>
      <c r="B1536" s="219" t="s">
        <v>856</v>
      </c>
      <c r="C1536" s="220" t="s">
        <v>169</v>
      </c>
      <c r="D1536" s="220">
        <v>8.25</v>
      </c>
      <c r="E1536" s="353"/>
      <c r="F1536" s="350">
        <f>D1536*E1536</f>
        <v>0</v>
      </c>
    </row>
    <row r="1537" spans="1:6" s="348" customFormat="1" x14ac:dyDescent="0.2">
      <c r="A1537" s="380"/>
      <c r="B1537" s="219" t="s">
        <v>738</v>
      </c>
      <c r="C1537" s="219"/>
      <c r="D1537" s="354"/>
      <c r="E1537" s="349"/>
      <c r="F1537" s="350"/>
    </row>
    <row r="1538" spans="1:6" s="348" customFormat="1" x14ac:dyDescent="0.2">
      <c r="A1538" s="380"/>
      <c r="B1538" s="219" t="s">
        <v>857</v>
      </c>
      <c r="C1538" s="220" t="s">
        <v>21</v>
      </c>
      <c r="D1538" s="220">
        <v>0.75</v>
      </c>
      <c r="E1538" s="353"/>
      <c r="F1538" s="350">
        <f>D1538*E1538</f>
        <v>0</v>
      </c>
    </row>
    <row r="1539" spans="1:6" s="348" customFormat="1" x14ac:dyDescent="0.2">
      <c r="A1539" s="380"/>
      <c r="B1539" s="219" t="s">
        <v>740</v>
      </c>
      <c r="C1539" s="219"/>
      <c r="D1539" s="354"/>
      <c r="E1539" s="349"/>
      <c r="F1539" s="350"/>
    </row>
    <row r="1540" spans="1:6" s="348" customFormat="1" x14ac:dyDescent="0.2">
      <c r="A1540" s="380"/>
      <c r="B1540" s="219" t="s">
        <v>858</v>
      </c>
      <c r="C1540" s="220" t="s">
        <v>20</v>
      </c>
      <c r="D1540" s="220">
        <v>15</v>
      </c>
      <c r="E1540" s="353"/>
      <c r="F1540" s="350">
        <f>D1540*E1540</f>
        <v>0</v>
      </c>
    </row>
    <row r="1541" spans="1:6" s="348" customFormat="1" x14ac:dyDescent="0.2">
      <c r="A1541" s="380"/>
      <c r="B1541" s="352" t="s">
        <v>850</v>
      </c>
      <c r="C1541" s="219"/>
      <c r="D1541" s="354"/>
      <c r="E1541" s="349"/>
      <c r="F1541" s="350"/>
    </row>
    <row r="1542" spans="1:6" s="348" customFormat="1" x14ac:dyDescent="0.2">
      <c r="A1542" s="380"/>
      <c r="B1542" s="219" t="s">
        <v>736</v>
      </c>
      <c r="C1542" s="220"/>
      <c r="D1542" s="220"/>
      <c r="E1542" s="349"/>
      <c r="F1542" s="350"/>
    </row>
    <row r="1543" spans="1:6" s="348" customFormat="1" x14ac:dyDescent="0.2">
      <c r="A1543" s="380"/>
      <c r="B1543" s="219" t="s">
        <v>859</v>
      </c>
      <c r="C1543" s="220" t="s">
        <v>169</v>
      </c>
      <c r="D1543" s="220">
        <v>16.5</v>
      </c>
      <c r="E1543" s="353"/>
      <c r="F1543" s="350">
        <f>D1543*E1543</f>
        <v>0</v>
      </c>
    </row>
    <row r="1544" spans="1:6" s="348" customFormat="1" x14ac:dyDescent="0.2">
      <c r="A1544" s="380"/>
      <c r="B1544" s="219" t="s">
        <v>738</v>
      </c>
      <c r="C1544" s="219"/>
      <c r="D1544" s="354"/>
      <c r="E1544" s="349"/>
      <c r="F1544" s="350"/>
    </row>
    <row r="1545" spans="1:6" s="348" customFormat="1" x14ac:dyDescent="0.2">
      <c r="A1545" s="380"/>
      <c r="B1545" s="219" t="s">
        <v>860</v>
      </c>
      <c r="C1545" s="220" t="s">
        <v>21</v>
      </c>
      <c r="D1545" s="220">
        <v>1.5</v>
      </c>
      <c r="E1545" s="353"/>
      <c r="F1545" s="350">
        <f>D1545*E1545</f>
        <v>0</v>
      </c>
    </row>
    <row r="1546" spans="1:6" s="348" customFormat="1" x14ac:dyDescent="0.2">
      <c r="A1546" s="380"/>
      <c r="B1546" s="219" t="s">
        <v>740</v>
      </c>
      <c r="C1546" s="219"/>
      <c r="D1546" s="354"/>
      <c r="E1546" s="349"/>
      <c r="F1546" s="350"/>
    </row>
    <row r="1547" spans="1:6" s="348" customFormat="1" x14ac:dyDescent="0.2">
      <c r="A1547" s="380"/>
      <c r="B1547" s="219" t="s">
        <v>861</v>
      </c>
      <c r="C1547" s="220" t="s">
        <v>20</v>
      </c>
      <c r="D1547" s="220">
        <v>30</v>
      </c>
      <c r="E1547" s="353"/>
      <c r="F1547" s="350">
        <f>D1547*E1547</f>
        <v>0</v>
      </c>
    </row>
    <row r="1548" spans="1:6" s="348" customFormat="1" x14ac:dyDescent="0.2">
      <c r="A1548" s="380"/>
      <c r="B1548" s="219"/>
      <c r="C1548" s="220"/>
      <c r="D1548" s="220"/>
      <c r="E1548" s="349"/>
      <c r="F1548" s="350"/>
    </row>
    <row r="1549" spans="1:6" s="241" customFormat="1" ht="28.5" x14ac:dyDescent="0.2">
      <c r="A1549" s="364" t="s">
        <v>862</v>
      </c>
      <c r="B1549" s="347" t="s">
        <v>863</v>
      </c>
    </row>
    <row r="1550" spans="1:6" s="241" customFormat="1" ht="99.75" x14ac:dyDescent="0.2">
      <c r="A1550" s="302"/>
      <c r="B1550" s="347" t="s">
        <v>1708</v>
      </c>
      <c r="C1550" s="296"/>
      <c r="D1550" s="296"/>
      <c r="E1550" s="297"/>
      <c r="F1550" s="301"/>
    </row>
    <row r="1551" spans="1:6" s="241" customFormat="1" ht="42.75" x14ac:dyDescent="0.2">
      <c r="A1551" s="302"/>
      <c r="B1551" s="347" t="s">
        <v>627</v>
      </c>
      <c r="C1551" s="355"/>
      <c r="D1551" s="355"/>
      <c r="E1551" s="356"/>
      <c r="F1551" s="357"/>
    </row>
    <row r="1552" spans="1:6" s="241" customFormat="1" ht="16.5" x14ac:dyDescent="0.2">
      <c r="A1552" s="302"/>
      <c r="B1552" s="132" t="s">
        <v>1676</v>
      </c>
      <c r="C1552" s="355"/>
      <c r="D1552" s="355"/>
      <c r="E1552" s="356"/>
      <c r="F1552" s="357"/>
    </row>
    <row r="1553" spans="1:6" s="241" customFormat="1" ht="16.5" x14ac:dyDescent="0.2">
      <c r="A1553" s="302"/>
      <c r="B1553" s="256" t="s">
        <v>827</v>
      </c>
      <c r="C1553" s="220" t="s">
        <v>224</v>
      </c>
      <c r="D1553" s="253">
        <v>28.5</v>
      </c>
      <c r="E1553" s="251"/>
      <c r="F1553" s="252">
        <f>D1553*E1553</f>
        <v>0</v>
      </c>
    </row>
    <row r="1554" spans="1:6" s="241" customFormat="1" ht="16.5" x14ac:dyDescent="0.2">
      <c r="A1554" s="302"/>
      <c r="B1554" s="256" t="s">
        <v>828</v>
      </c>
      <c r="C1554" s="220" t="s">
        <v>224</v>
      </c>
      <c r="D1554" s="253">
        <v>28.5</v>
      </c>
      <c r="E1554" s="251"/>
      <c r="F1554" s="252">
        <f>D1554*E1554</f>
        <v>0</v>
      </c>
    </row>
    <row r="1555" spans="1:6" s="241" customFormat="1" ht="16.5" x14ac:dyDescent="0.2">
      <c r="A1555" s="302"/>
      <c r="B1555" s="256" t="s">
        <v>829</v>
      </c>
      <c r="C1555" s="220" t="s">
        <v>224</v>
      </c>
      <c r="D1555" s="253">
        <v>32.200000000000003</v>
      </c>
      <c r="E1555" s="251"/>
      <c r="F1555" s="252">
        <f>D1555*E1555</f>
        <v>0</v>
      </c>
    </row>
    <row r="1556" spans="1:6" s="241" customFormat="1" ht="15" x14ac:dyDescent="0.2">
      <c r="A1556" s="302"/>
      <c r="B1556" s="256"/>
      <c r="C1556" s="220"/>
      <c r="D1556" s="253"/>
      <c r="E1556" s="254"/>
      <c r="F1556" s="252"/>
    </row>
    <row r="1557" spans="1:6" s="241" customFormat="1" ht="15" x14ac:dyDescent="0.2">
      <c r="A1557" s="302"/>
      <c r="B1557" s="268"/>
    </row>
    <row r="1558" spans="1:6" s="241" customFormat="1" ht="30" x14ac:dyDescent="0.25">
      <c r="A1558" s="389"/>
      <c r="B1558" s="371" t="s">
        <v>864</v>
      </c>
      <c r="C1558" s="372"/>
      <c r="D1558" s="280"/>
      <c r="E1558" s="373"/>
      <c r="F1558" s="281">
        <f>SUM(F1434:F1555)</f>
        <v>0</v>
      </c>
    </row>
    <row r="1559" spans="1:6" s="151" customFormat="1" ht="15" x14ac:dyDescent="0.2">
      <c r="A1559" s="384"/>
      <c r="B1559" s="260"/>
      <c r="C1559" s="246"/>
      <c r="D1559" s="278"/>
      <c r="E1559" s="279"/>
      <c r="F1559" s="248"/>
    </row>
    <row r="1560" spans="1:6" s="151" customFormat="1" ht="15" x14ac:dyDescent="0.2">
      <c r="A1560" s="384"/>
      <c r="B1560" s="260"/>
      <c r="C1560" s="246"/>
      <c r="D1560" s="278"/>
      <c r="E1560" s="279"/>
      <c r="F1560" s="248"/>
    </row>
    <row r="1561" spans="1:6" s="241" customFormat="1" ht="15" x14ac:dyDescent="0.25">
      <c r="A1561" s="381" t="s">
        <v>91</v>
      </c>
      <c r="B1561" s="240" t="s">
        <v>866</v>
      </c>
      <c r="C1561" s="240"/>
      <c r="D1561" s="240"/>
      <c r="E1561" s="239"/>
      <c r="F1561" s="239"/>
    </row>
    <row r="1562" spans="1:6" s="241" customFormat="1" ht="15" x14ac:dyDescent="0.2">
      <c r="A1562" s="302"/>
      <c r="B1562" s="268"/>
      <c r="C1562" s="319"/>
      <c r="D1562" s="319"/>
      <c r="E1562" s="358"/>
      <c r="F1562" s="298"/>
    </row>
    <row r="1563" spans="1:6" s="348" customFormat="1" ht="42.75" x14ac:dyDescent="0.2">
      <c r="A1563" s="364" t="s">
        <v>865</v>
      </c>
      <c r="B1563" s="347" t="s">
        <v>867</v>
      </c>
      <c r="C1563" s="355"/>
      <c r="D1563" s="355"/>
      <c r="E1563" s="356"/>
      <c r="F1563" s="357"/>
    </row>
    <row r="1564" spans="1:6" s="348" customFormat="1" ht="71.25" x14ac:dyDescent="0.2">
      <c r="A1564" s="364"/>
      <c r="B1564" s="347" t="s">
        <v>870</v>
      </c>
      <c r="C1564" s="355"/>
      <c r="D1564" s="355"/>
      <c r="E1564" s="356"/>
      <c r="F1564" s="357"/>
    </row>
    <row r="1565" spans="1:6" s="348" customFormat="1" ht="71.25" x14ac:dyDescent="0.2">
      <c r="A1565" s="364"/>
      <c r="B1565" s="347" t="s">
        <v>869</v>
      </c>
      <c r="C1565" s="355"/>
      <c r="D1565" s="355"/>
      <c r="E1565" s="356"/>
      <c r="F1565" s="357"/>
    </row>
    <row r="1566" spans="1:6" s="348" customFormat="1" ht="85.5" x14ac:dyDescent="0.2">
      <c r="A1566" s="364"/>
      <c r="B1566" s="347" t="s">
        <v>872</v>
      </c>
      <c r="C1566" s="355"/>
      <c r="D1566" s="355"/>
      <c r="E1566" s="356"/>
      <c r="F1566" s="357"/>
    </row>
    <row r="1567" spans="1:6" s="348" customFormat="1" ht="85.5" x14ac:dyDescent="0.2">
      <c r="A1567" s="364"/>
      <c r="B1567" s="347" t="s">
        <v>873</v>
      </c>
      <c r="C1567" s="355"/>
      <c r="D1567" s="355"/>
      <c r="E1567" s="356"/>
      <c r="F1567" s="357"/>
    </row>
    <row r="1568" spans="1:6" s="348" customFormat="1" ht="42.75" x14ac:dyDescent="0.2">
      <c r="A1568" s="364"/>
      <c r="B1568" s="347" t="s">
        <v>868</v>
      </c>
      <c r="C1568" s="355"/>
      <c r="D1568" s="355"/>
      <c r="E1568" s="356"/>
      <c r="F1568" s="357"/>
    </row>
    <row r="1569" spans="1:6" s="348" customFormat="1" ht="28.5" x14ac:dyDescent="0.2">
      <c r="A1569" s="364"/>
      <c r="B1569" s="256" t="s">
        <v>871</v>
      </c>
      <c r="C1569" s="355"/>
      <c r="D1569" s="355"/>
      <c r="E1569" s="356"/>
      <c r="F1569" s="357"/>
    </row>
    <row r="1570" spans="1:6" s="348" customFormat="1" ht="15" x14ac:dyDescent="0.2">
      <c r="A1570" s="364"/>
      <c r="B1570" s="347" t="s">
        <v>251</v>
      </c>
      <c r="C1570" s="355"/>
      <c r="D1570" s="355"/>
      <c r="E1570" s="356"/>
      <c r="F1570" s="357"/>
    </row>
    <row r="1571" spans="1:6" s="348" customFormat="1" ht="15" x14ac:dyDescent="0.2">
      <c r="A1571" s="364"/>
      <c r="B1571" s="132"/>
      <c r="C1571" s="355" t="s">
        <v>580</v>
      </c>
      <c r="D1571" s="355">
        <v>1</v>
      </c>
      <c r="E1571" s="359"/>
      <c r="F1571" s="357">
        <f>E1571*D1571</f>
        <v>0</v>
      </c>
    </row>
    <row r="1572" spans="1:6" s="348" customFormat="1" ht="15" x14ac:dyDescent="0.2">
      <c r="A1572" s="364"/>
      <c r="B1572" s="132"/>
      <c r="C1572" s="355"/>
      <c r="D1572" s="355"/>
      <c r="E1572" s="356"/>
      <c r="F1572" s="357"/>
    </row>
    <row r="1573" spans="1:6" s="348" customFormat="1" ht="42.75" x14ac:dyDescent="0.2">
      <c r="A1573" s="364" t="s">
        <v>874</v>
      </c>
      <c r="B1573" s="347" t="s">
        <v>896</v>
      </c>
      <c r="C1573" s="294"/>
      <c r="D1573" s="292"/>
      <c r="E1573" s="292"/>
      <c r="F1573" s="360"/>
    </row>
    <row r="1574" spans="1:6" s="348" customFormat="1" ht="57" x14ac:dyDescent="0.2">
      <c r="A1574" s="364"/>
      <c r="B1574" s="347" t="s">
        <v>897</v>
      </c>
      <c r="C1574" s="294"/>
      <c r="D1574" s="292"/>
      <c r="E1574" s="292"/>
      <c r="F1574" s="360"/>
    </row>
    <row r="1575" spans="1:6" s="348" customFormat="1" ht="42.75" x14ac:dyDescent="0.2">
      <c r="A1575" s="364"/>
      <c r="B1575" s="347" t="s">
        <v>898</v>
      </c>
      <c r="C1575" s="294"/>
      <c r="D1575" s="292"/>
      <c r="E1575" s="292"/>
      <c r="F1575" s="360"/>
    </row>
    <row r="1576" spans="1:6" s="348" customFormat="1" ht="42.75" x14ac:dyDescent="0.2">
      <c r="A1576" s="364"/>
      <c r="B1576" s="347" t="s">
        <v>899</v>
      </c>
      <c r="C1576" s="294"/>
      <c r="D1576" s="292"/>
      <c r="E1576" s="292"/>
      <c r="F1576" s="360"/>
    </row>
    <row r="1577" spans="1:6" s="348" customFormat="1" ht="28.5" x14ac:dyDescent="0.2">
      <c r="A1577" s="364"/>
      <c r="B1577" s="256" t="s">
        <v>871</v>
      </c>
      <c r="C1577" s="355"/>
      <c r="D1577" s="355"/>
      <c r="E1577" s="356"/>
      <c r="F1577" s="357"/>
    </row>
    <row r="1578" spans="1:6" s="348" customFormat="1" ht="15" x14ac:dyDescent="0.2">
      <c r="A1578" s="364"/>
      <c r="B1578" s="347" t="s">
        <v>251</v>
      </c>
      <c r="C1578" s="355"/>
      <c r="D1578" s="355"/>
      <c r="E1578" s="356"/>
      <c r="F1578" s="357"/>
    </row>
    <row r="1579" spans="1:6" s="348" customFormat="1" ht="15" x14ac:dyDescent="0.2">
      <c r="A1579" s="364"/>
      <c r="B1579" s="132"/>
      <c r="C1579" s="355" t="s">
        <v>580</v>
      </c>
      <c r="D1579" s="355">
        <v>1</v>
      </c>
      <c r="E1579" s="359"/>
      <c r="F1579" s="252">
        <f>SUM(D1579*E1579)</f>
        <v>0</v>
      </c>
    </row>
    <row r="1580" spans="1:6" s="348" customFormat="1" ht="15" x14ac:dyDescent="0.2">
      <c r="A1580" s="364"/>
      <c r="B1580" s="132"/>
      <c r="C1580" s="355"/>
      <c r="D1580" s="355"/>
      <c r="E1580" s="356"/>
      <c r="F1580" s="357"/>
    </row>
    <row r="1581" spans="1:6" s="348" customFormat="1" ht="15" x14ac:dyDescent="0.2">
      <c r="A1581" s="364" t="s">
        <v>884</v>
      </c>
      <c r="B1581" s="347" t="s">
        <v>875</v>
      </c>
      <c r="C1581" s="294"/>
      <c r="D1581" s="292"/>
      <c r="E1581" s="292"/>
      <c r="F1581" s="360"/>
    </row>
    <row r="1582" spans="1:6" s="348" customFormat="1" ht="28.5" x14ac:dyDescent="0.2">
      <c r="A1582" s="364"/>
      <c r="B1582" s="347" t="s">
        <v>877</v>
      </c>
      <c r="C1582" s="294"/>
      <c r="D1582" s="292"/>
      <c r="E1582" s="292"/>
      <c r="F1582" s="360"/>
    </row>
    <row r="1583" spans="1:6" s="348" customFormat="1" ht="28.5" x14ac:dyDescent="0.2">
      <c r="A1583" s="364"/>
      <c r="B1583" s="347" t="s">
        <v>876</v>
      </c>
      <c r="C1583" s="294"/>
      <c r="D1583" s="292"/>
      <c r="E1583" s="292"/>
      <c r="F1583" s="360"/>
    </row>
    <row r="1584" spans="1:6" s="348" customFormat="1" ht="71.25" x14ac:dyDescent="0.2">
      <c r="A1584" s="364"/>
      <c r="B1584" s="347" t="s">
        <v>878</v>
      </c>
      <c r="C1584" s="294"/>
      <c r="D1584" s="292"/>
      <c r="E1584" s="292"/>
      <c r="F1584" s="360"/>
    </row>
    <row r="1585" spans="1:7" s="241" customFormat="1" ht="57" x14ac:dyDescent="0.2">
      <c r="A1585" s="380"/>
      <c r="B1585" s="219" t="s">
        <v>880</v>
      </c>
      <c r="C1585" s="220"/>
      <c r="D1585" s="220"/>
      <c r="E1585" s="349"/>
      <c r="F1585" s="350"/>
    </row>
    <row r="1586" spans="1:7" s="241" customFormat="1" ht="42.75" x14ac:dyDescent="0.2">
      <c r="A1586" s="380"/>
      <c r="B1586" s="219" t="s">
        <v>881</v>
      </c>
      <c r="C1586" s="220"/>
      <c r="D1586" s="220"/>
      <c r="E1586" s="349"/>
      <c r="F1586" s="350"/>
    </row>
    <row r="1587" spans="1:7" s="241" customFormat="1" ht="42.75" x14ac:dyDescent="0.2">
      <c r="A1587" s="380"/>
      <c r="B1587" s="219" t="s">
        <v>879</v>
      </c>
      <c r="C1587" s="220"/>
      <c r="D1587" s="220"/>
      <c r="E1587" s="349"/>
      <c r="F1587" s="350"/>
    </row>
    <row r="1588" spans="1:7" s="241" customFormat="1" ht="28.5" x14ac:dyDescent="0.2">
      <c r="A1588" s="380"/>
      <c r="B1588" s="219" t="s">
        <v>882</v>
      </c>
      <c r="C1588" s="355" t="s">
        <v>580</v>
      </c>
      <c r="D1588" s="355">
        <v>4</v>
      </c>
      <c r="E1588" s="359"/>
      <c r="F1588" s="252">
        <f>SUM(D1588*E1588)</f>
        <v>0</v>
      </c>
    </row>
    <row r="1589" spans="1:7" s="241" customFormat="1" ht="42.75" x14ac:dyDescent="0.2">
      <c r="A1589" s="380"/>
      <c r="B1589" s="219" t="s">
        <v>883</v>
      </c>
      <c r="C1589" s="355" t="s">
        <v>580</v>
      </c>
      <c r="D1589" s="355">
        <v>1</v>
      </c>
      <c r="E1589" s="359"/>
      <c r="F1589" s="252">
        <f>SUM(D1589*E1589)</f>
        <v>0</v>
      </c>
    </row>
    <row r="1590" spans="1:7" s="241" customFormat="1" x14ac:dyDescent="0.2">
      <c r="A1590" s="380"/>
      <c r="B1590" s="219"/>
      <c r="C1590" s="220"/>
      <c r="D1590" s="220"/>
      <c r="E1590" s="349"/>
      <c r="F1590" s="350"/>
    </row>
    <row r="1591" spans="1:7" s="241" customFormat="1" ht="42.75" x14ac:dyDescent="0.2">
      <c r="A1591" s="364" t="s">
        <v>900</v>
      </c>
      <c r="B1591" s="192" t="s">
        <v>909</v>
      </c>
      <c r="C1591" s="220"/>
      <c r="D1591" s="220"/>
      <c r="E1591" s="349"/>
      <c r="F1591" s="350"/>
    </row>
    <row r="1592" spans="1:7" s="348" customFormat="1" ht="15" x14ac:dyDescent="0.2">
      <c r="A1592" s="383"/>
      <c r="B1592" s="232" t="s">
        <v>885</v>
      </c>
      <c r="C1592" s="220"/>
      <c r="D1592" s="278"/>
      <c r="E1592" s="279"/>
      <c r="F1592" s="248"/>
      <c r="G1592" s="162"/>
    </row>
    <row r="1593" spans="1:7" s="348" customFormat="1" ht="71.25" x14ac:dyDescent="0.2">
      <c r="A1593" s="361"/>
      <c r="B1593" s="232" t="s">
        <v>886</v>
      </c>
      <c r="C1593" s="220"/>
      <c r="D1593" s="278"/>
      <c r="E1593" s="279"/>
      <c r="F1593" s="248"/>
    </row>
    <row r="1594" spans="1:7" s="348" customFormat="1" ht="30.75" x14ac:dyDescent="0.2">
      <c r="A1594" s="355"/>
      <c r="B1594" s="232" t="s">
        <v>1677</v>
      </c>
      <c r="C1594" s="220"/>
      <c r="D1594" s="307"/>
      <c r="E1594" s="254"/>
      <c r="F1594" s="252"/>
    </row>
    <row r="1595" spans="1:7" s="348" customFormat="1" ht="99.75" x14ac:dyDescent="0.2">
      <c r="A1595" s="355"/>
      <c r="B1595" s="232" t="s">
        <v>887</v>
      </c>
      <c r="C1595" s="220"/>
      <c r="D1595" s="307"/>
      <c r="E1595" s="254"/>
      <c r="F1595" s="252"/>
    </row>
    <row r="1596" spans="1:7" s="348" customFormat="1" ht="42.75" x14ac:dyDescent="0.2">
      <c r="A1596" s="355"/>
      <c r="B1596" s="232" t="s">
        <v>888</v>
      </c>
      <c r="C1596" s="220"/>
      <c r="D1596" s="307"/>
      <c r="E1596" s="254"/>
      <c r="F1596" s="252"/>
    </row>
    <row r="1597" spans="1:7" s="348" customFormat="1" ht="57" x14ac:dyDescent="0.2">
      <c r="A1597" s="355"/>
      <c r="B1597" s="232" t="s">
        <v>889</v>
      </c>
      <c r="C1597" s="220"/>
      <c r="D1597" s="307"/>
      <c r="E1597" s="254"/>
      <c r="F1597" s="252"/>
    </row>
    <row r="1598" spans="1:7" s="348" customFormat="1" ht="71.25" x14ac:dyDescent="0.2">
      <c r="A1598" s="355"/>
      <c r="B1598" s="232" t="s">
        <v>890</v>
      </c>
      <c r="C1598" s="220"/>
      <c r="D1598" s="307"/>
      <c r="E1598" s="254"/>
      <c r="F1598" s="252"/>
    </row>
    <row r="1599" spans="1:7" s="348" customFormat="1" ht="99.75" x14ac:dyDescent="0.2">
      <c r="A1599" s="355"/>
      <c r="B1599" s="232" t="s">
        <v>892</v>
      </c>
      <c r="C1599" s="220"/>
      <c r="D1599" s="307"/>
      <c r="E1599" s="254"/>
      <c r="F1599" s="252"/>
    </row>
    <row r="1600" spans="1:7" s="348" customFormat="1" ht="28.5" x14ac:dyDescent="0.2">
      <c r="A1600" s="355"/>
      <c r="B1600" s="232" t="s">
        <v>910</v>
      </c>
      <c r="C1600" s="220"/>
      <c r="D1600" s="307"/>
      <c r="E1600" s="254"/>
      <c r="F1600" s="252"/>
    </row>
    <row r="1601" spans="1:6" s="348" customFormat="1" ht="57" x14ac:dyDescent="0.2">
      <c r="A1601" s="355"/>
      <c r="B1601" s="232" t="s">
        <v>893</v>
      </c>
      <c r="C1601" s="220"/>
      <c r="D1601" s="307"/>
      <c r="E1601" s="254"/>
      <c r="F1601" s="252"/>
    </row>
    <row r="1602" spans="1:6" s="348" customFormat="1" ht="30.75" x14ac:dyDescent="0.2">
      <c r="A1602" s="355"/>
      <c r="B1602" s="232" t="s">
        <v>1678</v>
      </c>
      <c r="C1602" s="220"/>
      <c r="D1602" s="307"/>
      <c r="E1602" s="254"/>
      <c r="F1602" s="252"/>
    </row>
    <row r="1603" spans="1:6" s="348" customFormat="1" ht="16.5" x14ac:dyDescent="0.2">
      <c r="A1603" s="355"/>
      <c r="B1603" s="232" t="s">
        <v>891</v>
      </c>
      <c r="C1603" s="220" t="s">
        <v>224</v>
      </c>
      <c r="D1603" s="253">
        <v>34</v>
      </c>
      <c r="E1603" s="251"/>
      <c r="F1603" s="252">
        <f>SUM(D1603*E1603)</f>
        <v>0</v>
      </c>
    </row>
    <row r="1604" spans="1:6" s="348" customFormat="1" ht="28.5" x14ac:dyDescent="0.2">
      <c r="A1604" s="355"/>
      <c r="B1604" s="232" t="s">
        <v>895</v>
      </c>
      <c r="C1604" s="220" t="s">
        <v>21</v>
      </c>
      <c r="D1604" s="253">
        <v>6</v>
      </c>
      <c r="E1604" s="251"/>
      <c r="F1604" s="252">
        <f>SUM(D1604*E1604)</f>
        <v>0</v>
      </c>
    </row>
    <row r="1605" spans="1:6" s="241" customFormat="1" ht="28.5" x14ac:dyDescent="0.2">
      <c r="A1605" s="380"/>
      <c r="B1605" s="219" t="s">
        <v>894</v>
      </c>
      <c r="C1605" s="220" t="s">
        <v>21</v>
      </c>
      <c r="D1605" s="253">
        <v>3</v>
      </c>
      <c r="E1605" s="251"/>
      <c r="F1605" s="252">
        <f>SUM(D1605*E1605)</f>
        <v>0</v>
      </c>
    </row>
    <row r="1606" spans="1:6" s="241" customFormat="1" x14ac:dyDescent="0.2">
      <c r="A1606" s="380"/>
      <c r="B1606" s="219"/>
      <c r="C1606" s="220"/>
      <c r="D1606" s="220"/>
      <c r="E1606" s="349"/>
      <c r="F1606" s="350"/>
    </row>
    <row r="1607" spans="1:6" s="241" customFormat="1" ht="28.5" x14ac:dyDescent="0.2">
      <c r="A1607" s="364" t="s">
        <v>901</v>
      </c>
      <c r="B1607" s="192" t="s">
        <v>922</v>
      </c>
      <c r="C1607" s="220"/>
      <c r="D1607" s="220"/>
      <c r="E1607" s="349"/>
      <c r="F1607" s="350"/>
    </row>
    <row r="1608" spans="1:6" s="241" customFormat="1" ht="28.5" x14ac:dyDescent="0.2">
      <c r="A1608" s="380"/>
      <c r="B1608" s="219" t="s">
        <v>902</v>
      </c>
      <c r="C1608" s="220"/>
      <c r="D1608" s="220"/>
      <c r="E1608" s="349"/>
      <c r="F1608" s="350"/>
    </row>
    <row r="1609" spans="1:6" s="241" customFormat="1" x14ac:dyDescent="0.2">
      <c r="A1609" s="380"/>
      <c r="B1609" s="219"/>
      <c r="C1609" s="220"/>
      <c r="D1609" s="220"/>
      <c r="E1609" s="349"/>
      <c r="F1609" s="350"/>
    </row>
    <row r="1610" spans="1:6" s="241" customFormat="1" ht="42.75" x14ac:dyDescent="0.2">
      <c r="A1610" s="364" t="s">
        <v>903</v>
      </c>
      <c r="B1610" s="219" t="s">
        <v>749</v>
      </c>
      <c r="C1610" s="246"/>
      <c r="D1610" s="246"/>
      <c r="E1610" s="362"/>
      <c r="F1610" s="363"/>
    </row>
    <row r="1611" spans="1:6" s="241" customFormat="1" ht="28.5" x14ac:dyDescent="0.2">
      <c r="A1611" s="302"/>
      <c r="B1611" s="219" t="s">
        <v>750</v>
      </c>
      <c r="C1611" s="246"/>
      <c r="D1611" s="246"/>
      <c r="E1611" s="362"/>
      <c r="F1611" s="363"/>
    </row>
    <row r="1612" spans="1:6" s="241" customFormat="1" ht="142.5" x14ac:dyDescent="0.2">
      <c r="A1612" s="383"/>
      <c r="B1612" s="223" t="s">
        <v>904</v>
      </c>
      <c r="C1612" s="220"/>
      <c r="D1612" s="220"/>
      <c r="E1612" s="261"/>
      <c r="F1612" s="252"/>
    </row>
    <row r="1613" spans="1:6" s="241" customFormat="1" ht="85.5" x14ac:dyDescent="0.2">
      <c r="A1613" s="383"/>
      <c r="B1613" s="223" t="s">
        <v>751</v>
      </c>
      <c r="C1613" s="220"/>
      <c r="D1613" s="220"/>
      <c r="E1613" s="261"/>
      <c r="F1613" s="252"/>
    </row>
    <row r="1614" spans="1:6" s="241" customFormat="1" ht="42.75" x14ac:dyDescent="0.2">
      <c r="A1614" s="383"/>
      <c r="B1614" s="223" t="s">
        <v>752</v>
      </c>
      <c r="C1614" s="220"/>
      <c r="D1614" s="220"/>
      <c r="E1614" s="261"/>
      <c r="F1614" s="252"/>
    </row>
    <row r="1615" spans="1:6" s="241" customFormat="1" ht="28.5" x14ac:dyDescent="0.2">
      <c r="A1615" s="383"/>
      <c r="B1615" s="223" t="s">
        <v>753</v>
      </c>
      <c r="C1615" s="220"/>
      <c r="D1615" s="220"/>
      <c r="E1615" s="261"/>
      <c r="F1615" s="252"/>
    </row>
    <row r="1616" spans="1:6" s="241" customFormat="1" ht="28.5" x14ac:dyDescent="0.2">
      <c r="A1616" s="383"/>
      <c r="B1616" s="223" t="s">
        <v>754</v>
      </c>
      <c r="C1616" s="323"/>
      <c r="D1616" s="324"/>
      <c r="E1616" s="324"/>
      <c r="F1616" s="324"/>
    </row>
    <row r="1617" spans="1:6" s="241" customFormat="1" ht="15" x14ac:dyDescent="0.2">
      <c r="A1617" s="383"/>
      <c r="B1617" s="223" t="s">
        <v>755</v>
      </c>
      <c r="C1617" s="220" t="s">
        <v>21</v>
      </c>
      <c r="D1617" s="253">
        <v>7</v>
      </c>
      <c r="E1617" s="251"/>
      <c r="F1617" s="252">
        <f>D1617*E1617</f>
        <v>0</v>
      </c>
    </row>
    <row r="1618" spans="1:6" s="241" customFormat="1" ht="15" x14ac:dyDescent="0.2">
      <c r="A1618" s="383"/>
      <c r="B1618" s="223" t="s">
        <v>905</v>
      </c>
      <c r="C1618" s="220" t="s">
        <v>169</v>
      </c>
      <c r="D1618" s="307">
        <v>7</v>
      </c>
      <c r="E1618" s="251"/>
      <c r="F1618" s="252">
        <f>D1618*E1618</f>
        <v>0</v>
      </c>
    </row>
    <row r="1619" spans="1:6" s="241" customFormat="1" ht="15" x14ac:dyDescent="0.2">
      <c r="A1619" s="383"/>
      <c r="B1619" s="223" t="s">
        <v>756</v>
      </c>
      <c r="C1619" s="220" t="s">
        <v>21</v>
      </c>
      <c r="D1619" s="307">
        <v>7</v>
      </c>
      <c r="E1619" s="251"/>
      <c r="F1619" s="252">
        <f>D1619*E1619</f>
        <v>0</v>
      </c>
    </row>
    <row r="1620" spans="1:6" s="241" customFormat="1" ht="15" x14ac:dyDescent="0.2">
      <c r="A1620" s="302"/>
      <c r="B1620" s="268"/>
      <c r="C1620" s="217"/>
      <c r="D1620" s="217"/>
      <c r="E1620" s="228"/>
      <c r="F1620" s="286"/>
    </row>
    <row r="1621" spans="1:6" s="241" customFormat="1" ht="28.5" x14ac:dyDescent="0.2">
      <c r="A1621" s="364" t="s">
        <v>906</v>
      </c>
      <c r="B1621" s="223" t="s">
        <v>907</v>
      </c>
      <c r="C1621" s="323"/>
      <c r="D1621" s="253"/>
      <c r="E1621" s="254"/>
      <c r="F1621" s="252"/>
    </row>
    <row r="1622" spans="1:6" s="241" customFormat="1" ht="71.25" x14ac:dyDescent="0.2">
      <c r="A1622" s="383"/>
      <c r="B1622" s="216" t="s">
        <v>745</v>
      </c>
      <c r="C1622" s="220"/>
      <c r="D1622" s="307"/>
      <c r="E1622" s="254"/>
      <c r="F1622" s="252"/>
    </row>
    <row r="1623" spans="1:6" s="241" customFormat="1" ht="57" x14ac:dyDescent="0.2">
      <c r="A1623" s="383"/>
      <c r="B1623" s="216" t="s">
        <v>908</v>
      </c>
      <c r="C1623" s="220"/>
      <c r="D1623" s="307"/>
      <c r="E1623" s="254"/>
      <c r="F1623" s="252"/>
    </row>
    <row r="1624" spans="1:6" s="241" customFormat="1" ht="28.5" x14ac:dyDescent="0.2">
      <c r="A1624" s="383"/>
      <c r="B1624" s="216" t="s">
        <v>746</v>
      </c>
      <c r="C1624" s="220"/>
      <c r="D1624" s="307"/>
      <c r="E1624" s="254"/>
      <c r="F1624" s="252"/>
    </row>
    <row r="1625" spans="1:6" s="241" customFormat="1" ht="87.75" x14ac:dyDescent="0.2">
      <c r="A1625" s="383"/>
      <c r="B1625" s="216" t="s">
        <v>1679</v>
      </c>
      <c r="C1625" s="220"/>
      <c r="D1625" s="307"/>
      <c r="E1625" s="254"/>
      <c r="F1625" s="252"/>
    </row>
    <row r="1626" spans="1:6" s="241" customFormat="1" ht="30.75" x14ac:dyDescent="0.2">
      <c r="A1626" s="383"/>
      <c r="B1626" s="216" t="s">
        <v>1680</v>
      </c>
      <c r="C1626" s="220"/>
      <c r="D1626" s="307"/>
      <c r="E1626" s="254"/>
      <c r="F1626" s="252"/>
    </row>
    <row r="1627" spans="1:6" s="241" customFormat="1" ht="16.5" x14ac:dyDescent="0.2">
      <c r="A1627" s="383"/>
      <c r="B1627" s="222" t="s">
        <v>747</v>
      </c>
      <c r="C1627" s="220" t="s">
        <v>224</v>
      </c>
      <c r="D1627" s="253">
        <v>13</v>
      </c>
      <c r="E1627" s="251"/>
      <c r="F1627" s="252">
        <f>SUM(D1627*E1627)</f>
        <v>0</v>
      </c>
    </row>
    <row r="1628" spans="1:6" s="241" customFormat="1" ht="16.5" x14ac:dyDescent="0.2">
      <c r="A1628" s="383"/>
      <c r="B1628" s="223" t="s">
        <v>748</v>
      </c>
      <c r="C1628" s="220" t="s">
        <v>224</v>
      </c>
      <c r="D1628" s="253">
        <v>7</v>
      </c>
      <c r="E1628" s="329"/>
      <c r="F1628" s="330">
        <f>D1628*E1628</f>
        <v>0</v>
      </c>
    </row>
    <row r="1629" spans="1:6" s="241" customFormat="1" ht="28.5" x14ac:dyDescent="0.2">
      <c r="A1629" s="383"/>
      <c r="B1629" s="232" t="s">
        <v>925</v>
      </c>
      <c r="C1629" s="220" t="s">
        <v>21</v>
      </c>
      <c r="D1629" s="253">
        <v>10.8</v>
      </c>
      <c r="E1629" s="251"/>
      <c r="F1629" s="252">
        <f>SUM(D1629*E1629)</f>
        <v>0</v>
      </c>
    </row>
    <row r="1630" spans="1:6" s="241" customFormat="1" ht="28.5" x14ac:dyDescent="0.2">
      <c r="A1630" s="383"/>
      <c r="B1630" s="219" t="s">
        <v>926</v>
      </c>
      <c r="C1630" s="220" t="s">
        <v>21</v>
      </c>
      <c r="D1630" s="253">
        <v>3.6</v>
      </c>
      <c r="E1630" s="251"/>
      <c r="F1630" s="252">
        <f>SUM(D1630*E1630)</f>
        <v>0</v>
      </c>
    </row>
    <row r="1631" spans="1:6" s="241" customFormat="1" ht="15" x14ac:dyDescent="0.2">
      <c r="A1631" s="383"/>
      <c r="B1631" s="223"/>
      <c r="C1631" s="220"/>
      <c r="D1631" s="253"/>
      <c r="E1631" s="331"/>
      <c r="F1631" s="330"/>
    </row>
    <row r="1632" spans="1:6" s="241" customFormat="1" ht="42.75" x14ac:dyDescent="0.25">
      <c r="A1632" s="364" t="s">
        <v>933</v>
      </c>
      <c r="B1632" s="192" t="s">
        <v>1181</v>
      </c>
      <c r="C1632" s="262"/>
      <c r="D1632" s="262"/>
      <c r="E1632" s="263"/>
      <c r="F1632" s="365"/>
    </row>
    <row r="1633" spans="1:6" s="241" customFormat="1" ht="28.5" x14ac:dyDescent="0.25">
      <c r="A1633" s="216"/>
      <c r="B1633" s="192" t="s">
        <v>1182</v>
      </c>
      <c r="C1633" s="262"/>
      <c r="D1633" s="262"/>
      <c r="E1633" s="263"/>
      <c r="F1633" s="365"/>
    </row>
    <row r="1634" spans="1:6" s="241" customFormat="1" ht="28.5" x14ac:dyDescent="0.25">
      <c r="A1634" s="216"/>
      <c r="B1634" s="192" t="s">
        <v>757</v>
      </c>
      <c r="C1634" s="262"/>
      <c r="D1634" s="262"/>
      <c r="E1634" s="263"/>
      <c r="F1634" s="365"/>
    </row>
    <row r="1635" spans="1:6" s="241" customFormat="1" ht="16.5" x14ac:dyDescent="0.2">
      <c r="A1635" s="216"/>
      <c r="B1635" s="192" t="s">
        <v>1681</v>
      </c>
      <c r="C1635" s="217" t="s">
        <v>224</v>
      </c>
      <c r="D1635" s="253">
        <v>7</v>
      </c>
      <c r="E1635" s="326"/>
      <c r="F1635" s="330">
        <f>D1635*E1635</f>
        <v>0</v>
      </c>
    </row>
    <row r="1636" spans="1:6" s="241" customFormat="1" x14ac:dyDescent="0.2">
      <c r="A1636" s="216"/>
      <c r="B1636" s="192"/>
      <c r="C1636" s="217"/>
      <c r="D1636" s="253"/>
      <c r="E1636" s="228"/>
      <c r="F1636" s="330"/>
    </row>
    <row r="1637" spans="1:6" s="241" customFormat="1" ht="42.75" x14ac:dyDescent="0.2">
      <c r="A1637" s="364" t="s">
        <v>911</v>
      </c>
      <c r="B1637" s="192" t="s">
        <v>921</v>
      </c>
      <c r="C1637" s="220"/>
      <c r="D1637" s="220"/>
      <c r="E1637" s="349"/>
      <c r="F1637" s="350"/>
    </row>
    <row r="1638" spans="1:6" s="241" customFormat="1" ht="42.75" x14ac:dyDescent="0.2">
      <c r="A1638" s="380"/>
      <c r="B1638" s="219" t="s">
        <v>1631</v>
      </c>
      <c r="C1638" s="220"/>
      <c r="D1638" s="220"/>
      <c r="E1638" s="349"/>
      <c r="F1638" s="350"/>
    </row>
    <row r="1639" spans="1:6" s="241" customFormat="1" x14ac:dyDescent="0.2">
      <c r="A1639" s="380"/>
      <c r="B1639" s="219"/>
      <c r="C1639" s="220"/>
      <c r="D1639" s="220"/>
      <c r="E1639" s="349"/>
      <c r="F1639" s="350"/>
    </row>
    <row r="1640" spans="1:6" s="241" customFormat="1" ht="42.75" x14ac:dyDescent="0.2">
      <c r="A1640" s="364" t="s">
        <v>912</v>
      </c>
      <c r="B1640" s="255" t="s">
        <v>749</v>
      </c>
      <c r="C1640" s="246"/>
      <c r="D1640" s="246"/>
      <c r="E1640" s="362"/>
      <c r="F1640" s="363"/>
    </row>
    <row r="1641" spans="1:6" s="241" customFormat="1" ht="15" x14ac:dyDescent="0.2">
      <c r="A1641" s="302"/>
      <c r="B1641" s="219" t="s">
        <v>913</v>
      </c>
      <c r="C1641" s="246"/>
      <c r="D1641" s="246"/>
      <c r="E1641" s="362"/>
      <c r="F1641" s="363"/>
    </row>
    <row r="1642" spans="1:6" s="241" customFormat="1" ht="28.5" x14ac:dyDescent="0.2">
      <c r="A1642" s="383"/>
      <c r="B1642" s="223" t="s">
        <v>754</v>
      </c>
      <c r="C1642" s="323"/>
      <c r="D1642" s="324"/>
      <c r="E1642" s="324"/>
      <c r="F1642" s="324"/>
    </row>
    <row r="1643" spans="1:6" s="241" customFormat="1" ht="15" x14ac:dyDescent="0.2">
      <c r="A1643" s="383"/>
      <c r="B1643" s="223" t="s">
        <v>755</v>
      </c>
      <c r="C1643" s="220" t="s">
        <v>21</v>
      </c>
      <c r="D1643" s="253">
        <v>5</v>
      </c>
      <c r="E1643" s="251"/>
      <c r="F1643" s="252">
        <f>D1643*E1643</f>
        <v>0</v>
      </c>
    </row>
    <row r="1644" spans="1:6" s="241" customFormat="1" ht="15" x14ac:dyDescent="0.2">
      <c r="A1644" s="383"/>
      <c r="B1644" s="223" t="s">
        <v>914</v>
      </c>
      <c r="C1644" s="220" t="s">
        <v>169</v>
      </c>
      <c r="D1644" s="307">
        <v>5</v>
      </c>
      <c r="E1644" s="251"/>
      <c r="F1644" s="252">
        <f>D1644*E1644</f>
        <v>0</v>
      </c>
    </row>
    <row r="1645" spans="1:6" s="241" customFormat="1" ht="15" x14ac:dyDescent="0.2">
      <c r="A1645" s="383"/>
      <c r="B1645" s="223" t="s">
        <v>756</v>
      </c>
      <c r="C1645" s="220" t="s">
        <v>21</v>
      </c>
      <c r="D1645" s="307">
        <v>5</v>
      </c>
      <c r="E1645" s="251"/>
      <c r="F1645" s="252">
        <f>D1645*E1645</f>
        <v>0</v>
      </c>
    </row>
    <row r="1646" spans="1:6" s="241" customFormat="1" ht="15" x14ac:dyDescent="0.2">
      <c r="A1646" s="302"/>
      <c r="B1646" s="268"/>
      <c r="C1646" s="217"/>
      <c r="D1646" s="217"/>
      <c r="E1646" s="228"/>
      <c r="F1646" s="286"/>
    </row>
    <row r="1647" spans="1:6" s="241" customFormat="1" ht="28.5" x14ac:dyDescent="0.2">
      <c r="A1647" s="364" t="s">
        <v>918</v>
      </c>
      <c r="B1647" s="223" t="s">
        <v>915</v>
      </c>
      <c r="C1647" s="323"/>
      <c r="D1647" s="253"/>
      <c r="E1647" s="254"/>
      <c r="F1647" s="252"/>
    </row>
    <row r="1648" spans="1:6" s="241" customFormat="1" ht="15" x14ac:dyDescent="0.2">
      <c r="A1648" s="383"/>
      <c r="B1648" s="219" t="s">
        <v>916</v>
      </c>
      <c r="C1648" s="220"/>
      <c r="D1648" s="307"/>
      <c r="E1648" s="254"/>
      <c r="F1648" s="252"/>
    </row>
    <row r="1649" spans="1:6" s="241" customFormat="1" ht="28.5" x14ac:dyDescent="0.2">
      <c r="A1649" s="383"/>
      <c r="B1649" s="219" t="s">
        <v>917</v>
      </c>
      <c r="C1649" s="220"/>
      <c r="D1649" s="307"/>
      <c r="E1649" s="254"/>
      <c r="F1649" s="252"/>
    </row>
    <row r="1650" spans="1:6" s="241" customFormat="1" ht="30.75" x14ac:dyDescent="0.2">
      <c r="A1650" s="383"/>
      <c r="B1650" s="216" t="s">
        <v>1680</v>
      </c>
      <c r="C1650" s="220"/>
      <c r="D1650" s="307"/>
      <c r="E1650" s="254"/>
      <c r="F1650" s="252"/>
    </row>
    <row r="1651" spans="1:6" s="241" customFormat="1" ht="16.5" x14ac:dyDescent="0.2">
      <c r="A1651" s="383"/>
      <c r="B1651" s="222" t="s">
        <v>747</v>
      </c>
      <c r="C1651" s="220" t="s">
        <v>224</v>
      </c>
      <c r="D1651" s="253">
        <v>10</v>
      </c>
      <c r="E1651" s="251"/>
      <c r="F1651" s="252">
        <f>SUM(D1651*E1651)</f>
        <v>0</v>
      </c>
    </row>
    <row r="1652" spans="1:6" s="241" customFormat="1" ht="16.5" x14ac:dyDescent="0.2">
      <c r="A1652" s="383"/>
      <c r="B1652" s="223" t="s">
        <v>748</v>
      </c>
      <c r="C1652" s="220" t="s">
        <v>224</v>
      </c>
      <c r="D1652" s="253">
        <v>5</v>
      </c>
      <c r="E1652" s="329"/>
      <c r="F1652" s="330">
        <f>D1652*E1652</f>
        <v>0</v>
      </c>
    </row>
    <row r="1653" spans="1:6" s="241" customFormat="1" ht="28.5" x14ac:dyDescent="0.2">
      <c r="A1653" s="383"/>
      <c r="B1653" s="232" t="s">
        <v>927</v>
      </c>
      <c r="C1653" s="220" t="s">
        <v>21</v>
      </c>
      <c r="D1653" s="253">
        <v>5.4</v>
      </c>
      <c r="E1653" s="251"/>
      <c r="F1653" s="252">
        <f>SUM(D1653*E1653)</f>
        <v>0</v>
      </c>
    </row>
    <row r="1654" spans="1:6" s="241" customFormat="1" ht="28.5" x14ac:dyDescent="0.2">
      <c r="A1654" s="383"/>
      <c r="B1654" s="219" t="s">
        <v>928</v>
      </c>
      <c r="C1654" s="220" t="s">
        <v>21</v>
      </c>
      <c r="D1654" s="253">
        <v>1.8</v>
      </c>
      <c r="E1654" s="251"/>
      <c r="F1654" s="252">
        <f>SUM(D1654*E1654)</f>
        <v>0</v>
      </c>
    </row>
    <row r="1655" spans="1:6" s="241" customFormat="1" ht="15" x14ac:dyDescent="0.2">
      <c r="A1655" s="383"/>
      <c r="B1655" s="219"/>
      <c r="C1655" s="220"/>
      <c r="D1655" s="253"/>
      <c r="E1655" s="254"/>
      <c r="F1655" s="252"/>
    </row>
    <row r="1656" spans="1:6" s="241" customFormat="1" ht="42.75" x14ac:dyDescent="0.25">
      <c r="A1656" s="364" t="s">
        <v>934</v>
      </c>
      <c r="B1656" s="192" t="s">
        <v>1181</v>
      </c>
      <c r="C1656" s="262"/>
      <c r="D1656" s="262"/>
      <c r="E1656" s="263"/>
      <c r="F1656" s="365"/>
    </row>
    <row r="1657" spans="1:6" s="241" customFormat="1" ht="15" x14ac:dyDescent="0.25">
      <c r="A1657" s="216"/>
      <c r="B1657" s="219" t="s">
        <v>935</v>
      </c>
      <c r="C1657" s="262"/>
      <c r="D1657" s="262"/>
      <c r="E1657" s="263"/>
      <c r="F1657" s="365"/>
    </row>
    <row r="1658" spans="1:6" s="241" customFormat="1" ht="28.5" x14ac:dyDescent="0.25">
      <c r="A1658" s="216"/>
      <c r="B1658" s="192" t="s">
        <v>757</v>
      </c>
      <c r="C1658" s="262"/>
      <c r="D1658" s="262"/>
      <c r="E1658" s="263"/>
      <c r="F1658" s="365"/>
    </row>
    <row r="1659" spans="1:6" s="241" customFormat="1" ht="16.5" x14ac:dyDescent="0.2">
      <c r="A1659" s="216"/>
      <c r="B1659" s="192" t="s">
        <v>1681</v>
      </c>
      <c r="C1659" s="217" t="s">
        <v>224</v>
      </c>
      <c r="D1659" s="253">
        <v>5</v>
      </c>
      <c r="E1659" s="326"/>
      <c r="F1659" s="252">
        <f>D1659*E1659</f>
        <v>0</v>
      </c>
    </row>
    <row r="1660" spans="1:6" s="241" customFormat="1" x14ac:dyDescent="0.2">
      <c r="A1660" s="216"/>
      <c r="B1660" s="192"/>
      <c r="C1660" s="217"/>
      <c r="D1660" s="253"/>
      <c r="E1660" s="228"/>
      <c r="F1660" s="252"/>
    </row>
    <row r="1661" spans="1:6" s="241" customFormat="1" ht="42.75" x14ac:dyDescent="0.2">
      <c r="A1661" s="364" t="s">
        <v>919</v>
      </c>
      <c r="B1661" s="192" t="s">
        <v>920</v>
      </c>
      <c r="C1661" s="220"/>
      <c r="D1661" s="220"/>
      <c r="E1661" s="349"/>
      <c r="F1661" s="350"/>
    </row>
    <row r="1662" spans="1:6" s="241" customFormat="1" x14ac:dyDescent="0.2">
      <c r="A1662" s="380"/>
      <c r="B1662" s="219" t="s">
        <v>923</v>
      </c>
      <c r="C1662" s="220"/>
      <c r="D1662" s="220"/>
      <c r="E1662" s="349"/>
      <c r="F1662" s="350"/>
    </row>
    <row r="1663" spans="1:6" s="241" customFormat="1" ht="28.5" x14ac:dyDescent="0.2">
      <c r="A1663" s="364"/>
      <c r="B1663" s="223" t="s">
        <v>924</v>
      </c>
      <c r="C1663" s="323"/>
      <c r="D1663" s="253"/>
      <c r="E1663" s="254"/>
      <c r="F1663" s="252"/>
    </row>
    <row r="1664" spans="1:6" s="241" customFormat="1" ht="15" x14ac:dyDescent="0.2">
      <c r="A1664" s="383"/>
      <c r="B1664" s="219" t="s">
        <v>916</v>
      </c>
      <c r="C1664" s="220"/>
      <c r="D1664" s="307"/>
      <c r="E1664" s="254"/>
      <c r="F1664" s="252"/>
    </row>
    <row r="1665" spans="1:7" s="241" customFormat="1" ht="28.5" x14ac:dyDescent="0.2">
      <c r="A1665" s="383"/>
      <c r="B1665" s="219" t="s">
        <v>1169</v>
      </c>
      <c r="C1665" s="220"/>
      <c r="D1665" s="307"/>
      <c r="E1665" s="254"/>
      <c r="F1665" s="252"/>
    </row>
    <row r="1666" spans="1:7" s="241" customFormat="1" ht="57.75" x14ac:dyDescent="0.25">
      <c r="A1666" s="383"/>
      <c r="B1666" s="219" t="s">
        <v>1183</v>
      </c>
      <c r="C1666" s="220"/>
      <c r="D1666" s="307"/>
      <c r="E1666" s="254"/>
      <c r="F1666" s="252"/>
      <c r="G1666" s="312"/>
    </row>
    <row r="1667" spans="1:7" s="241" customFormat="1" ht="30.75" x14ac:dyDescent="0.2">
      <c r="A1667" s="383"/>
      <c r="B1667" s="216" t="s">
        <v>1680</v>
      </c>
      <c r="C1667" s="220"/>
      <c r="D1667" s="307"/>
      <c r="E1667" s="254"/>
      <c r="F1667" s="252"/>
    </row>
    <row r="1668" spans="1:7" s="241" customFormat="1" ht="16.5" x14ac:dyDescent="0.2">
      <c r="A1668" s="383"/>
      <c r="B1668" s="222" t="s">
        <v>747</v>
      </c>
      <c r="C1668" s="220" t="s">
        <v>224</v>
      </c>
      <c r="D1668" s="253">
        <v>32</v>
      </c>
      <c r="E1668" s="251"/>
      <c r="F1668" s="252">
        <f>SUM(D1668*E1668)</f>
        <v>0</v>
      </c>
    </row>
    <row r="1669" spans="1:7" s="241" customFormat="1" ht="16.5" x14ac:dyDescent="0.2">
      <c r="A1669" s="383"/>
      <c r="B1669" s="223" t="s">
        <v>936</v>
      </c>
      <c r="C1669" s="220" t="s">
        <v>224</v>
      </c>
      <c r="D1669" s="253">
        <v>32</v>
      </c>
      <c r="E1669" s="329"/>
      <c r="F1669" s="330">
        <f>D1669*E1669</f>
        <v>0</v>
      </c>
    </row>
    <row r="1670" spans="1:7" s="241" customFormat="1" ht="28.5" x14ac:dyDescent="0.2">
      <c r="A1670" s="383"/>
      <c r="B1670" s="232" t="s">
        <v>929</v>
      </c>
      <c r="C1670" s="220" t="s">
        <v>21</v>
      </c>
      <c r="D1670" s="253">
        <v>14.4</v>
      </c>
      <c r="E1670" s="251"/>
      <c r="F1670" s="252">
        <f>SUM(D1670*E1670)</f>
        <v>0</v>
      </c>
    </row>
    <row r="1671" spans="1:7" s="241" customFormat="1" ht="28.5" x14ac:dyDescent="0.2">
      <c r="A1671" s="383"/>
      <c r="B1671" s="219" t="s">
        <v>930</v>
      </c>
      <c r="C1671" s="220" t="s">
        <v>21</v>
      </c>
      <c r="D1671" s="253">
        <v>4.8</v>
      </c>
      <c r="E1671" s="251"/>
      <c r="F1671" s="252">
        <f>SUM(D1671*E1671)</f>
        <v>0</v>
      </c>
    </row>
    <row r="1672" spans="1:7" s="241" customFormat="1" ht="15" x14ac:dyDescent="0.2">
      <c r="A1672" s="383"/>
      <c r="B1672" s="219"/>
      <c r="C1672" s="220"/>
      <c r="D1672" s="253"/>
      <c r="E1672" s="254"/>
      <c r="F1672" s="252"/>
    </row>
    <row r="1673" spans="1:7" s="241" customFormat="1" ht="42.75" x14ac:dyDescent="0.2">
      <c r="A1673" s="364" t="s">
        <v>931</v>
      </c>
      <c r="B1673" s="192" t="s">
        <v>932</v>
      </c>
      <c r="C1673" s="220"/>
      <c r="D1673" s="220"/>
      <c r="E1673" s="349"/>
      <c r="F1673" s="350"/>
    </row>
    <row r="1674" spans="1:7" s="241" customFormat="1" ht="28.5" x14ac:dyDescent="0.2">
      <c r="A1674" s="380"/>
      <c r="B1674" s="219" t="s">
        <v>938</v>
      </c>
      <c r="C1674" s="220"/>
      <c r="D1674" s="220"/>
      <c r="E1674" s="349"/>
      <c r="F1674" s="350"/>
    </row>
    <row r="1675" spans="1:7" s="241" customFormat="1" x14ac:dyDescent="0.2">
      <c r="A1675" s="380"/>
      <c r="B1675" s="219"/>
      <c r="C1675" s="220"/>
      <c r="D1675" s="220"/>
      <c r="E1675" s="349"/>
      <c r="F1675" s="350"/>
    </row>
    <row r="1676" spans="1:7" s="241" customFormat="1" ht="42.75" x14ac:dyDescent="0.2">
      <c r="A1676" s="364" t="s">
        <v>937</v>
      </c>
      <c r="B1676" s="255" t="s">
        <v>749</v>
      </c>
      <c r="C1676" s="246"/>
      <c r="D1676" s="246"/>
      <c r="E1676" s="362"/>
      <c r="F1676" s="363"/>
    </row>
    <row r="1677" spans="1:7" s="241" customFormat="1" ht="15" x14ac:dyDescent="0.2">
      <c r="A1677" s="302"/>
      <c r="B1677" s="219" t="s">
        <v>913</v>
      </c>
      <c r="C1677" s="246"/>
      <c r="D1677" s="246"/>
      <c r="E1677" s="362"/>
      <c r="F1677" s="363"/>
    </row>
    <row r="1678" spans="1:7" s="241" customFormat="1" ht="28.5" x14ac:dyDescent="0.2">
      <c r="A1678" s="383"/>
      <c r="B1678" s="223" t="s">
        <v>754</v>
      </c>
      <c r="C1678" s="323"/>
      <c r="D1678" s="324"/>
      <c r="E1678" s="324"/>
      <c r="F1678" s="324"/>
    </row>
    <row r="1679" spans="1:7" s="241" customFormat="1" ht="15" x14ac:dyDescent="0.2">
      <c r="A1679" s="383"/>
      <c r="B1679" s="223" t="s">
        <v>755</v>
      </c>
      <c r="C1679" s="220" t="s">
        <v>21</v>
      </c>
      <c r="D1679" s="253">
        <v>15</v>
      </c>
      <c r="E1679" s="251"/>
      <c r="F1679" s="252">
        <f>D1679*E1679</f>
        <v>0</v>
      </c>
    </row>
    <row r="1680" spans="1:7" s="241" customFormat="1" ht="15" x14ac:dyDescent="0.2">
      <c r="A1680" s="383"/>
      <c r="B1680" s="223" t="s">
        <v>939</v>
      </c>
      <c r="C1680" s="220" t="s">
        <v>169</v>
      </c>
      <c r="D1680" s="307">
        <v>16</v>
      </c>
      <c r="E1680" s="251"/>
      <c r="F1680" s="252">
        <f>D1680*E1680</f>
        <v>0</v>
      </c>
    </row>
    <row r="1681" spans="1:6" s="241" customFormat="1" ht="15" x14ac:dyDescent="0.2">
      <c r="A1681" s="383"/>
      <c r="B1681" s="223" t="s">
        <v>756</v>
      </c>
      <c r="C1681" s="220" t="s">
        <v>21</v>
      </c>
      <c r="D1681" s="307">
        <v>16.8</v>
      </c>
      <c r="E1681" s="251"/>
      <c r="F1681" s="252">
        <f>D1681*E1681</f>
        <v>0</v>
      </c>
    </row>
    <row r="1682" spans="1:6" s="241" customFormat="1" ht="15" x14ac:dyDescent="0.2">
      <c r="A1682" s="302"/>
      <c r="B1682" s="268"/>
      <c r="C1682" s="217"/>
      <c r="D1682" s="217"/>
      <c r="E1682" s="228"/>
      <c r="F1682" s="286"/>
    </row>
    <row r="1683" spans="1:6" s="241" customFormat="1" ht="28.5" x14ac:dyDescent="0.2">
      <c r="A1683" s="364" t="s">
        <v>940</v>
      </c>
      <c r="B1683" s="223" t="s">
        <v>915</v>
      </c>
      <c r="C1683" s="323"/>
      <c r="D1683" s="253"/>
      <c r="E1683" s="254"/>
      <c r="F1683" s="252"/>
    </row>
    <row r="1684" spans="1:6" s="241" customFormat="1" ht="28.5" x14ac:dyDescent="0.2">
      <c r="A1684" s="383"/>
      <c r="B1684" s="219" t="s">
        <v>941</v>
      </c>
      <c r="C1684" s="220"/>
      <c r="D1684" s="307"/>
      <c r="E1684" s="254"/>
      <c r="F1684" s="252"/>
    </row>
    <row r="1685" spans="1:6" s="241" customFormat="1" ht="59.25" x14ac:dyDescent="0.2">
      <c r="A1685" s="383"/>
      <c r="B1685" s="216" t="s">
        <v>1682</v>
      </c>
      <c r="C1685" s="220"/>
      <c r="D1685" s="307"/>
      <c r="E1685" s="254"/>
      <c r="F1685" s="252"/>
    </row>
    <row r="1686" spans="1:6" s="241" customFormat="1" ht="30.75" x14ac:dyDescent="0.2">
      <c r="A1686" s="383"/>
      <c r="B1686" s="216" t="s">
        <v>1680</v>
      </c>
      <c r="C1686" s="220"/>
      <c r="D1686" s="307"/>
      <c r="E1686" s="254"/>
      <c r="F1686" s="252"/>
    </row>
    <row r="1687" spans="1:6" s="241" customFormat="1" ht="16.5" x14ac:dyDescent="0.2">
      <c r="A1687" s="383"/>
      <c r="B1687" s="222" t="s">
        <v>747</v>
      </c>
      <c r="C1687" s="220" t="s">
        <v>224</v>
      </c>
      <c r="D1687" s="253">
        <v>13.5</v>
      </c>
      <c r="E1687" s="251"/>
      <c r="F1687" s="252">
        <f>SUM(D1687*E1687)</f>
        <v>0</v>
      </c>
    </row>
    <row r="1688" spans="1:6" s="241" customFormat="1" ht="16.5" x14ac:dyDescent="0.2">
      <c r="A1688" s="383"/>
      <c r="B1688" s="223" t="s">
        <v>748</v>
      </c>
      <c r="C1688" s="220" t="s">
        <v>224</v>
      </c>
      <c r="D1688" s="253">
        <v>5</v>
      </c>
      <c r="E1688" s="329"/>
      <c r="F1688" s="330">
        <f>D1688*E1688</f>
        <v>0</v>
      </c>
    </row>
    <row r="1689" spans="1:6" s="241" customFormat="1" ht="28.5" x14ac:dyDescent="0.2">
      <c r="A1689" s="383"/>
      <c r="B1689" s="232" t="s">
        <v>943</v>
      </c>
      <c r="C1689" s="220" t="s">
        <v>21</v>
      </c>
      <c r="D1689" s="253">
        <v>7.8</v>
      </c>
      <c r="E1689" s="251"/>
      <c r="F1689" s="252">
        <f>SUM(D1689*E1689)</f>
        <v>0</v>
      </c>
    </row>
    <row r="1690" spans="1:6" s="241" customFormat="1" ht="28.5" x14ac:dyDescent="0.2">
      <c r="A1690" s="383"/>
      <c r="B1690" s="219" t="s">
        <v>944</v>
      </c>
      <c r="C1690" s="220" t="s">
        <v>21</v>
      </c>
      <c r="D1690" s="253">
        <v>3.9</v>
      </c>
      <c r="E1690" s="251"/>
      <c r="F1690" s="252">
        <f>SUM(D1690*E1690)</f>
        <v>0</v>
      </c>
    </row>
    <row r="1691" spans="1:6" s="241" customFormat="1" ht="15" x14ac:dyDescent="0.2">
      <c r="A1691" s="383"/>
      <c r="B1691" s="219"/>
      <c r="C1691" s="220"/>
      <c r="D1691" s="253"/>
      <c r="E1691" s="254"/>
      <c r="F1691" s="252"/>
    </row>
    <row r="1692" spans="1:6" s="241" customFormat="1" ht="42.75" x14ac:dyDescent="0.2">
      <c r="A1692" s="364" t="s">
        <v>942</v>
      </c>
      <c r="B1692" s="223" t="s">
        <v>955</v>
      </c>
      <c r="C1692" s="323"/>
      <c r="D1692" s="253"/>
      <c r="E1692" s="254"/>
      <c r="F1692" s="252"/>
    </row>
    <row r="1693" spans="1:6" s="241" customFormat="1" ht="28.5" x14ac:dyDescent="0.2">
      <c r="A1693" s="383"/>
      <c r="B1693" s="219" t="s">
        <v>951</v>
      </c>
      <c r="C1693" s="220"/>
      <c r="D1693" s="307"/>
      <c r="E1693" s="254"/>
      <c r="F1693" s="252"/>
    </row>
    <row r="1694" spans="1:6" s="241" customFormat="1" ht="59.25" x14ac:dyDescent="0.2">
      <c r="A1694" s="383"/>
      <c r="B1694" s="216" t="s">
        <v>1682</v>
      </c>
      <c r="C1694" s="220"/>
      <c r="D1694" s="307"/>
      <c r="E1694" s="254"/>
      <c r="F1694" s="252"/>
    </row>
    <row r="1695" spans="1:6" s="241" customFormat="1" ht="30.75" x14ac:dyDescent="0.2">
      <c r="A1695" s="383"/>
      <c r="B1695" s="216" t="s">
        <v>1680</v>
      </c>
      <c r="C1695" s="220"/>
      <c r="D1695" s="307"/>
      <c r="E1695" s="254"/>
      <c r="F1695" s="252"/>
    </row>
    <row r="1696" spans="1:6" s="241" customFormat="1" ht="16.5" x14ac:dyDescent="0.2">
      <c r="A1696" s="383"/>
      <c r="B1696" s="222" t="s">
        <v>747</v>
      </c>
      <c r="C1696" s="220" t="s">
        <v>224</v>
      </c>
      <c r="D1696" s="253">
        <v>10</v>
      </c>
      <c r="E1696" s="251"/>
      <c r="F1696" s="252">
        <f>SUM(D1696*E1696)</f>
        <v>0</v>
      </c>
    </row>
    <row r="1697" spans="1:6" s="241" customFormat="1" ht="16.5" x14ac:dyDescent="0.2">
      <c r="A1697" s="383"/>
      <c r="B1697" s="223" t="s">
        <v>748</v>
      </c>
      <c r="C1697" s="220" t="s">
        <v>224</v>
      </c>
      <c r="D1697" s="253">
        <v>10</v>
      </c>
      <c r="E1697" s="329"/>
      <c r="F1697" s="330">
        <f>D1697*E1697</f>
        <v>0</v>
      </c>
    </row>
    <row r="1698" spans="1:6" s="241" customFormat="1" ht="28.5" x14ac:dyDescent="0.2">
      <c r="A1698" s="383"/>
      <c r="B1698" s="232" t="s">
        <v>952</v>
      </c>
      <c r="C1698" s="220" t="s">
        <v>21</v>
      </c>
      <c r="D1698" s="253">
        <v>6</v>
      </c>
      <c r="E1698" s="251"/>
      <c r="F1698" s="252">
        <f>SUM(D1698*E1698)</f>
        <v>0</v>
      </c>
    </row>
    <row r="1699" spans="1:6" s="241" customFormat="1" ht="28.5" x14ac:dyDescent="0.2">
      <c r="A1699" s="383"/>
      <c r="B1699" s="219" t="s">
        <v>953</v>
      </c>
      <c r="C1699" s="220" t="s">
        <v>21</v>
      </c>
      <c r="D1699" s="253">
        <v>3</v>
      </c>
      <c r="E1699" s="251"/>
      <c r="F1699" s="252">
        <f>SUM(D1699*E1699)</f>
        <v>0</v>
      </c>
    </row>
    <row r="1700" spans="1:6" s="241" customFormat="1" ht="15" x14ac:dyDescent="0.2">
      <c r="A1700" s="383"/>
      <c r="B1700" s="219"/>
      <c r="C1700" s="220"/>
      <c r="D1700" s="253"/>
      <c r="E1700" s="254"/>
      <c r="F1700" s="252"/>
    </row>
    <row r="1701" spans="1:6" s="241" customFormat="1" ht="42.75" x14ac:dyDescent="0.2">
      <c r="A1701" s="364" t="s">
        <v>949</v>
      </c>
      <c r="B1701" s="219" t="s">
        <v>749</v>
      </c>
      <c r="C1701" s="246"/>
      <c r="D1701" s="246"/>
      <c r="E1701" s="362"/>
      <c r="F1701" s="363"/>
    </row>
    <row r="1702" spans="1:6" s="241" customFormat="1" ht="42.75" x14ac:dyDescent="0.2">
      <c r="A1702" s="383"/>
      <c r="B1702" s="219" t="s">
        <v>945</v>
      </c>
      <c r="C1702" s="246"/>
      <c r="D1702" s="246"/>
      <c r="E1702" s="362"/>
      <c r="F1702" s="363"/>
    </row>
    <row r="1703" spans="1:6" s="241" customFormat="1" x14ac:dyDescent="0.2">
      <c r="A1703" s="216"/>
      <c r="B1703" s="219" t="s">
        <v>913</v>
      </c>
      <c r="C1703" s="246"/>
      <c r="D1703" s="246"/>
      <c r="E1703" s="362"/>
      <c r="F1703" s="363"/>
    </row>
    <row r="1704" spans="1:6" s="241" customFormat="1" ht="28.5" x14ac:dyDescent="0.2">
      <c r="A1704" s="216"/>
      <c r="B1704" s="223" t="s">
        <v>754</v>
      </c>
      <c r="C1704" s="323"/>
      <c r="D1704" s="324"/>
      <c r="E1704" s="324"/>
      <c r="F1704" s="324"/>
    </row>
    <row r="1705" spans="1:6" s="241" customFormat="1" x14ac:dyDescent="0.2">
      <c r="A1705" s="216"/>
      <c r="B1705" s="223" t="s">
        <v>946</v>
      </c>
      <c r="C1705" s="220" t="s">
        <v>21</v>
      </c>
      <c r="D1705" s="253">
        <v>20</v>
      </c>
      <c r="E1705" s="251"/>
      <c r="F1705" s="252">
        <f>D1705*E1705</f>
        <v>0</v>
      </c>
    </row>
    <row r="1706" spans="1:6" s="241" customFormat="1" ht="15" x14ac:dyDescent="0.2">
      <c r="A1706" s="383"/>
      <c r="B1706" s="223" t="s">
        <v>948</v>
      </c>
      <c r="C1706" s="220" t="s">
        <v>169</v>
      </c>
      <c r="D1706" s="307">
        <v>20</v>
      </c>
      <c r="E1706" s="251"/>
      <c r="F1706" s="252">
        <f>D1706*E1706</f>
        <v>0</v>
      </c>
    </row>
    <row r="1707" spans="1:6" s="241" customFormat="1" ht="28.5" x14ac:dyDescent="0.2">
      <c r="A1707" s="383"/>
      <c r="B1707" s="223" t="s">
        <v>947</v>
      </c>
      <c r="C1707" s="220" t="s">
        <v>21</v>
      </c>
      <c r="D1707" s="307">
        <v>20</v>
      </c>
      <c r="E1707" s="251"/>
      <c r="F1707" s="252">
        <f>D1707*E1707</f>
        <v>0</v>
      </c>
    </row>
    <row r="1708" spans="1:6" s="241" customFormat="1" ht="15" x14ac:dyDescent="0.2">
      <c r="A1708" s="383"/>
      <c r="B1708" s="219"/>
      <c r="C1708" s="220"/>
      <c r="D1708" s="253"/>
      <c r="E1708" s="254"/>
      <c r="F1708" s="252"/>
    </row>
    <row r="1709" spans="1:6" s="241" customFormat="1" ht="28.5" x14ac:dyDescent="0.2">
      <c r="A1709" s="364" t="s">
        <v>954</v>
      </c>
      <c r="B1709" s="223" t="s">
        <v>950</v>
      </c>
      <c r="C1709" s="323"/>
      <c r="D1709" s="253"/>
      <c r="E1709" s="254"/>
      <c r="F1709" s="252"/>
    </row>
    <row r="1710" spans="1:6" s="241" customFormat="1" ht="42.75" x14ac:dyDescent="0.2">
      <c r="A1710" s="383"/>
      <c r="B1710" s="219" t="s">
        <v>945</v>
      </c>
      <c r="C1710" s="323"/>
      <c r="D1710" s="253"/>
      <c r="E1710" s="254"/>
      <c r="F1710" s="252"/>
    </row>
    <row r="1711" spans="1:6" s="241" customFormat="1" ht="28.5" x14ac:dyDescent="0.2">
      <c r="A1711" s="383"/>
      <c r="B1711" s="219" t="s">
        <v>951</v>
      </c>
      <c r="C1711" s="220"/>
      <c r="D1711" s="307"/>
      <c r="E1711" s="254"/>
      <c r="F1711" s="252"/>
    </row>
    <row r="1712" spans="1:6" s="241" customFormat="1" ht="59.25" x14ac:dyDescent="0.2">
      <c r="A1712" s="383"/>
      <c r="B1712" s="216" t="s">
        <v>1682</v>
      </c>
      <c r="C1712" s="220"/>
      <c r="D1712" s="307"/>
      <c r="E1712" s="254"/>
      <c r="F1712" s="252"/>
    </row>
    <row r="1713" spans="1:6" s="241" customFormat="1" ht="30.75" x14ac:dyDescent="0.2">
      <c r="A1713" s="383"/>
      <c r="B1713" s="216" t="s">
        <v>1680</v>
      </c>
      <c r="C1713" s="220"/>
      <c r="D1713" s="307"/>
      <c r="E1713" s="254"/>
      <c r="F1713" s="252"/>
    </row>
    <row r="1714" spans="1:6" s="241" customFormat="1" ht="16.5" x14ac:dyDescent="0.2">
      <c r="A1714" s="383"/>
      <c r="B1714" s="222" t="s">
        <v>957</v>
      </c>
      <c r="C1714" s="220" t="s">
        <v>224</v>
      </c>
      <c r="D1714" s="253">
        <v>10</v>
      </c>
      <c r="E1714" s="251"/>
      <c r="F1714" s="252">
        <f>SUM(D1714*E1714)</f>
        <v>0</v>
      </c>
    </row>
    <row r="1715" spans="1:6" s="241" customFormat="1" ht="16.5" x14ac:dyDescent="0.2">
      <c r="A1715" s="383"/>
      <c r="B1715" s="223" t="s">
        <v>956</v>
      </c>
      <c r="C1715" s="220" t="s">
        <v>224</v>
      </c>
      <c r="D1715" s="253">
        <v>10</v>
      </c>
      <c r="E1715" s="329"/>
      <c r="F1715" s="330">
        <f>D1715*E1715</f>
        <v>0</v>
      </c>
    </row>
    <row r="1716" spans="1:6" s="241" customFormat="1" ht="42.75" x14ac:dyDescent="0.2">
      <c r="A1716" s="383"/>
      <c r="B1716" s="232" t="s">
        <v>958</v>
      </c>
      <c r="C1716" s="220" t="s">
        <v>21</v>
      </c>
      <c r="D1716" s="253">
        <v>6</v>
      </c>
      <c r="E1716" s="251"/>
      <c r="F1716" s="252">
        <f>SUM(D1716*E1716)</f>
        <v>0</v>
      </c>
    </row>
    <row r="1717" spans="1:6" s="241" customFormat="1" ht="28.5" x14ac:dyDescent="0.2">
      <c r="A1717" s="383"/>
      <c r="B1717" s="219" t="s">
        <v>959</v>
      </c>
      <c r="C1717" s="220" t="s">
        <v>21</v>
      </c>
      <c r="D1717" s="253">
        <v>3</v>
      </c>
      <c r="E1717" s="251"/>
      <c r="F1717" s="252">
        <f>SUM(D1717*E1717)</f>
        <v>0</v>
      </c>
    </row>
    <row r="1718" spans="1:6" s="241" customFormat="1" ht="15" x14ac:dyDescent="0.2">
      <c r="A1718" s="383"/>
      <c r="B1718" s="219"/>
      <c r="C1718" s="220"/>
      <c r="D1718" s="253"/>
      <c r="E1718" s="254"/>
      <c r="F1718" s="252"/>
    </row>
    <row r="1719" spans="1:6" s="241" customFormat="1" ht="71.25" x14ac:dyDescent="0.2">
      <c r="A1719" s="364" t="s">
        <v>1052</v>
      </c>
      <c r="B1719" s="219" t="s">
        <v>1170</v>
      </c>
      <c r="C1719" s="220"/>
      <c r="D1719" s="220"/>
      <c r="E1719" s="349"/>
      <c r="F1719" s="350"/>
    </row>
    <row r="1720" spans="1:6" s="241" customFormat="1" ht="114" x14ac:dyDescent="0.2">
      <c r="A1720" s="364"/>
      <c r="B1720" s="219" t="s">
        <v>1053</v>
      </c>
      <c r="C1720" s="220"/>
      <c r="D1720" s="220"/>
      <c r="E1720" s="349"/>
      <c r="F1720" s="350"/>
    </row>
    <row r="1721" spans="1:6" s="241" customFormat="1" ht="71.25" x14ac:dyDescent="0.2">
      <c r="A1721" s="383"/>
      <c r="B1721" s="219" t="s">
        <v>1632</v>
      </c>
      <c r="C1721" s="220"/>
      <c r="D1721" s="220"/>
      <c r="E1721" s="349"/>
      <c r="F1721" s="350"/>
    </row>
    <row r="1722" spans="1:6" s="241" customFormat="1" ht="28.5" x14ac:dyDescent="0.2">
      <c r="A1722" s="216"/>
      <c r="B1722" s="223" t="s">
        <v>1054</v>
      </c>
      <c r="C1722" s="323"/>
      <c r="D1722" s="324"/>
      <c r="E1722" s="324"/>
      <c r="F1722" s="324"/>
    </row>
    <row r="1723" spans="1:6" s="241" customFormat="1" x14ac:dyDescent="0.2">
      <c r="A1723" s="216"/>
      <c r="B1723" s="223" t="s">
        <v>1055</v>
      </c>
      <c r="C1723" s="220" t="s">
        <v>169</v>
      </c>
      <c r="D1723" s="307">
        <v>130</v>
      </c>
      <c r="E1723" s="251"/>
      <c r="F1723" s="252">
        <f>D1723*E1723</f>
        <v>0</v>
      </c>
    </row>
    <row r="1724" spans="1:6" s="241" customFormat="1" ht="28.5" x14ac:dyDescent="0.2">
      <c r="A1724" s="383"/>
      <c r="B1724" s="223" t="s">
        <v>1056</v>
      </c>
      <c r="C1724" s="220" t="s">
        <v>21</v>
      </c>
      <c r="D1724" s="307">
        <v>140</v>
      </c>
      <c r="E1724" s="251"/>
      <c r="F1724" s="252">
        <f>D1724*E1724</f>
        <v>0</v>
      </c>
    </row>
    <row r="1725" spans="1:6" s="241" customFormat="1" ht="15" x14ac:dyDescent="0.2">
      <c r="A1725" s="383"/>
      <c r="B1725" s="223" t="s">
        <v>1057</v>
      </c>
      <c r="C1725" s="220" t="s">
        <v>20</v>
      </c>
      <c r="D1725" s="307">
        <v>140</v>
      </c>
      <c r="E1725" s="251"/>
      <c r="F1725" s="252">
        <f>D1725*E1725</f>
        <v>0</v>
      </c>
    </row>
    <row r="1726" spans="1:6" s="241" customFormat="1" ht="15" x14ac:dyDescent="0.2">
      <c r="A1726" s="383"/>
      <c r="B1726" s="219"/>
      <c r="C1726" s="220"/>
      <c r="D1726" s="253"/>
      <c r="E1726" s="254"/>
      <c r="F1726" s="252"/>
    </row>
    <row r="1727" spans="1:6" s="241" customFormat="1" ht="15" x14ac:dyDescent="0.2">
      <c r="A1727" s="383"/>
      <c r="B1727" s="219"/>
      <c r="C1727" s="220"/>
      <c r="D1727" s="253"/>
      <c r="E1727" s="254"/>
      <c r="F1727" s="252"/>
    </row>
    <row r="1728" spans="1:6" s="241" customFormat="1" ht="15" x14ac:dyDescent="0.25">
      <c r="A1728" s="389"/>
      <c r="B1728" s="280" t="s">
        <v>960</v>
      </c>
      <c r="C1728" s="372"/>
      <c r="D1728" s="280"/>
      <c r="E1728" s="373"/>
      <c r="F1728" s="281">
        <f>SUM(F1571:F1725)</f>
        <v>0</v>
      </c>
    </row>
    <row r="1729" spans="1:6" s="151" customFormat="1" ht="15" x14ac:dyDescent="0.2">
      <c r="A1729" s="384"/>
      <c r="B1729" s="260"/>
      <c r="C1729" s="246"/>
      <c r="D1729" s="278"/>
      <c r="E1729" s="279"/>
      <c r="F1729" s="248"/>
    </row>
    <row r="1730" spans="1:6" s="241" customFormat="1" ht="15" x14ac:dyDescent="0.25">
      <c r="A1730" s="381" t="s">
        <v>108</v>
      </c>
      <c r="B1730" s="240" t="s">
        <v>961</v>
      </c>
      <c r="C1730" s="240"/>
      <c r="D1730" s="240"/>
      <c r="E1730" s="239"/>
      <c r="F1730" s="239"/>
    </row>
    <row r="1731" spans="1:6" s="241" customFormat="1" ht="15" x14ac:dyDescent="0.2">
      <c r="A1731" s="383"/>
      <c r="B1731" s="219"/>
      <c r="C1731" s="220"/>
      <c r="D1731" s="253"/>
      <c r="E1731" s="254"/>
      <c r="F1731" s="252"/>
    </row>
    <row r="1732" spans="1:6" s="241" customFormat="1" ht="42.75" x14ac:dyDescent="0.2">
      <c r="A1732" s="383"/>
      <c r="B1732" s="219" t="s">
        <v>966</v>
      </c>
      <c r="C1732" s="220"/>
      <c r="D1732" s="253"/>
      <c r="E1732" s="254"/>
      <c r="F1732" s="252"/>
    </row>
    <row r="1733" spans="1:6" s="241" customFormat="1" ht="57" x14ac:dyDescent="0.2">
      <c r="A1733" s="383"/>
      <c r="B1733" s="219" t="s">
        <v>988</v>
      </c>
      <c r="C1733" s="220"/>
      <c r="D1733" s="253"/>
      <c r="E1733" s="254"/>
      <c r="F1733" s="252"/>
    </row>
    <row r="1734" spans="1:6" s="241" customFormat="1" ht="15" x14ac:dyDescent="0.2">
      <c r="A1734" s="383"/>
      <c r="B1734" s="219"/>
      <c r="C1734" s="220"/>
      <c r="D1734" s="253"/>
      <c r="E1734" s="254"/>
      <c r="F1734" s="252"/>
    </row>
    <row r="1735" spans="1:6" s="241" customFormat="1" ht="15" x14ac:dyDescent="0.2">
      <c r="A1735" s="383"/>
      <c r="B1735" s="244" t="s">
        <v>33</v>
      </c>
      <c r="C1735" s="220"/>
      <c r="D1735" s="253"/>
      <c r="E1735" s="254"/>
      <c r="F1735" s="252"/>
    </row>
    <row r="1736" spans="1:6" s="241" customFormat="1" ht="42.75" x14ac:dyDescent="0.2">
      <c r="A1736" s="383"/>
      <c r="B1736" s="245" t="s">
        <v>1037</v>
      </c>
      <c r="C1736" s="220"/>
      <c r="D1736" s="253"/>
      <c r="E1736" s="254"/>
      <c r="F1736" s="252"/>
    </row>
    <row r="1737" spans="1:6" s="241" customFormat="1" ht="15" x14ac:dyDescent="0.2">
      <c r="A1737" s="383"/>
      <c r="B1737" s="219"/>
      <c r="C1737" s="220"/>
      <c r="D1737" s="253"/>
      <c r="E1737" s="254"/>
      <c r="F1737" s="252"/>
    </row>
    <row r="1738" spans="1:6" s="241" customFormat="1" ht="15" x14ac:dyDescent="0.2">
      <c r="A1738" s="383"/>
      <c r="B1738" s="219"/>
      <c r="C1738" s="220"/>
      <c r="D1738" s="253"/>
      <c r="E1738" s="254"/>
      <c r="F1738" s="252"/>
    </row>
    <row r="1739" spans="1:6" s="366" customFormat="1" ht="43.5" x14ac:dyDescent="0.25">
      <c r="A1739" s="383" t="s">
        <v>1642</v>
      </c>
      <c r="B1739" s="219" t="s">
        <v>985</v>
      </c>
      <c r="C1739" s="340"/>
      <c r="D1739" s="340"/>
      <c r="E1739" s="340"/>
      <c r="F1739" s="340"/>
    </row>
    <row r="1740" spans="1:6" s="366" customFormat="1" ht="29.25" x14ac:dyDescent="0.25">
      <c r="A1740" s="383"/>
      <c r="B1740" s="219" t="s">
        <v>986</v>
      </c>
      <c r="C1740" s="340"/>
      <c r="D1740" s="340"/>
      <c r="E1740" s="340"/>
      <c r="F1740" s="340"/>
    </row>
    <row r="1741" spans="1:6" s="366" customFormat="1" ht="29.25" x14ac:dyDescent="0.25">
      <c r="A1741" s="383"/>
      <c r="B1741" s="219" t="s">
        <v>989</v>
      </c>
      <c r="C1741" s="340"/>
      <c r="D1741" s="340"/>
      <c r="E1741" s="340"/>
      <c r="F1741" s="340"/>
    </row>
    <row r="1742" spans="1:6" s="366" customFormat="1" ht="72" x14ac:dyDescent="0.25">
      <c r="A1742" s="399"/>
      <c r="B1742" s="332" t="s">
        <v>990</v>
      </c>
      <c r="C1742" s="340"/>
      <c r="D1742" s="340"/>
      <c r="E1742" s="340"/>
      <c r="F1742" s="340"/>
    </row>
    <row r="1743" spans="1:6" s="366" customFormat="1" ht="42.75" x14ac:dyDescent="0.25">
      <c r="A1743" s="399"/>
      <c r="B1743" s="223" t="s">
        <v>497</v>
      </c>
      <c r="C1743" s="340"/>
      <c r="D1743" s="340"/>
      <c r="E1743" s="340"/>
      <c r="F1743" s="340"/>
    </row>
    <row r="1744" spans="1:6" s="366" customFormat="1" ht="29.25" x14ac:dyDescent="0.25">
      <c r="A1744" s="399"/>
      <c r="B1744" s="332" t="s">
        <v>987</v>
      </c>
      <c r="C1744" s="340"/>
      <c r="D1744" s="340"/>
      <c r="E1744" s="340"/>
      <c r="F1744" s="340"/>
    </row>
    <row r="1745" spans="1:6" s="366" customFormat="1" ht="17.25" x14ac:dyDescent="0.25">
      <c r="A1745" s="399"/>
      <c r="B1745" s="332" t="s">
        <v>1683</v>
      </c>
      <c r="C1745" s="340"/>
      <c r="D1745" s="340"/>
      <c r="E1745" s="340"/>
      <c r="F1745" s="340"/>
    </row>
    <row r="1746" spans="1:6" s="162" customFormat="1" ht="17.25" x14ac:dyDescent="0.25">
      <c r="A1746" s="399"/>
      <c r="C1746" s="220" t="s">
        <v>1646</v>
      </c>
      <c r="D1746" s="253">
        <v>15.1</v>
      </c>
      <c r="E1746" s="251"/>
      <c r="F1746" s="252">
        <f>SUM(D1746*E1746)</f>
        <v>0</v>
      </c>
    </row>
    <row r="1747" spans="1:6" s="162" customFormat="1" ht="15" x14ac:dyDescent="0.25">
      <c r="A1747" s="399"/>
      <c r="B1747" s="332"/>
      <c r="C1747" s="340"/>
      <c r="D1747" s="340"/>
      <c r="E1747" s="340"/>
      <c r="F1747" s="340"/>
    </row>
    <row r="1748" spans="1:6" s="162" customFormat="1" ht="42.75" x14ac:dyDescent="0.2">
      <c r="A1748" s="383" t="s">
        <v>991</v>
      </c>
      <c r="B1748" s="232" t="s">
        <v>967</v>
      </c>
      <c r="C1748" s="220"/>
      <c r="D1748" s="307"/>
      <c r="E1748" s="254"/>
      <c r="F1748" s="252"/>
    </row>
    <row r="1749" spans="1:6" s="162" customFormat="1" ht="42.75" x14ac:dyDescent="0.2">
      <c r="A1749" s="380"/>
      <c r="B1749" s="219" t="s">
        <v>992</v>
      </c>
      <c r="C1749" s="220"/>
      <c r="D1749" s="307"/>
      <c r="E1749" s="254"/>
      <c r="F1749" s="252"/>
    </row>
    <row r="1750" spans="1:6" s="162" customFormat="1" ht="114" x14ac:dyDescent="0.2">
      <c r="A1750" s="380"/>
      <c r="B1750" s="219" t="s">
        <v>993</v>
      </c>
      <c r="C1750" s="220"/>
      <c r="D1750" s="307"/>
      <c r="E1750" s="254"/>
      <c r="F1750" s="252"/>
    </row>
    <row r="1751" spans="1:6" s="162" customFormat="1" ht="71.25" x14ac:dyDescent="0.2">
      <c r="A1751" s="380"/>
      <c r="B1751" s="219" t="s">
        <v>994</v>
      </c>
      <c r="C1751" s="220"/>
      <c r="D1751" s="307"/>
      <c r="E1751" s="254"/>
      <c r="F1751" s="252"/>
    </row>
    <row r="1752" spans="1:6" s="348" customFormat="1" ht="71.25" x14ac:dyDescent="0.2">
      <c r="A1752" s="380"/>
      <c r="B1752" s="219" t="s">
        <v>999</v>
      </c>
      <c r="C1752" s="220"/>
      <c r="D1752" s="307"/>
      <c r="E1752" s="254"/>
      <c r="F1752" s="252"/>
    </row>
    <row r="1753" spans="1:6" s="366" customFormat="1" x14ac:dyDescent="0.2">
      <c r="A1753" s="380"/>
      <c r="B1753" s="219" t="s">
        <v>570</v>
      </c>
      <c r="C1753" s="220"/>
      <c r="D1753" s="307"/>
      <c r="E1753" s="254"/>
      <c r="F1753" s="252"/>
    </row>
    <row r="1754" spans="1:6" s="348" customFormat="1" ht="16.5" x14ac:dyDescent="0.2">
      <c r="A1754" s="380"/>
      <c r="B1754" s="219" t="s">
        <v>1666</v>
      </c>
      <c r="C1754" s="220"/>
      <c r="D1754" s="307"/>
      <c r="E1754" s="254"/>
      <c r="F1754" s="252"/>
    </row>
    <row r="1755" spans="1:6" s="348" customFormat="1" ht="16.5" x14ac:dyDescent="0.2">
      <c r="A1755" s="380"/>
      <c r="B1755" s="219" t="s">
        <v>1653</v>
      </c>
      <c r="C1755" s="220"/>
      <c r="D1755" s="307"/>
      <c r="E1755" s="254"/>
      <c r="F1755" s="252"/>
    </row>
    <row r="1756" spans="1:6" s="348" customFormat="1" x14ac:dyDescent="0.2">
      <c r="A1756" s="380"/>
      <c r="B1756" s="232" t="s">
        <v>995</v>
      </c>
      <c r="C1756" s="162"/>
      <c r="D1756" s="162"/>
      <c r="E1756" s="336"/>
      <c r="F1756" s="336"/>
    </row>
    <row r="1757" spans="1:6" s="348" customFormat="1" x14ac:dyDescent="0.2">
      <c r="A1757" s="380"/>
      <c r="B1757" s="232" t="s">
        <v>996</v>
      </c>
      <c r="C1757" s="162"/>
      <c r="D1757" s="162"/>
      <c r="E1757" s="336"/>
      <c r="F1757" s="336"/>
    </row>
    <row r="1758" spans="1:6" s="348" customFormat="1" x14ac:dyDescent="0.2">
      <c r="A1758" s="380"/>
      <c r="B1758" s="232" t="s">
        <v>997</v>
      </c>
      <c r="C1758" s="162"/>
      <c r="D1758" s="162"/>
      <c r="E1758" s="336"/>
      <c r="F1758" s="336"/>
    </row>
    <row r="1759" spans="1:6" s="348" customFormat="1" x14ac:dyDescent="0.2">
      <c r="A1759" s="390"/>
      <c r="B1759" s="232" t="s">
        <v>998</v>
      </c>
      <c r="C1759" s="220"/>
      <c r="D1759" s="307"/>
      <c r="E1759" s="254"/>
      <c r="F1759" s="252"/>
    </row>
    <row r="1760" spans="1:6" s="348" customFormat="1" ht="16.5" x14ac:dyDescent="0.2">
      <c r="A1760" s="390"/>
      <c r="B1760" s="232" t="s">
        <v>968</v>
      </c>
      <c r="C1760" s="220" t="s">
        <v>1646</v>
      </c>
      <c r="D1760" s="250">
        <v>0.2</v>
      </c>
      <c r="E1760" s="251"/>
      <c r="F1760" s="252">
        <f>SUM(D1760*E1760)</f>
        <v>0</v>
      </c>
    </row>
    <row r="1761" spans="1:6" s="348" customFormat="1" ht="16.5" x14ac:dyDescent="0.2">
      <c r="A1761" s="390"/>
      <c r="B1761" s="232" t="s">
        <v>698</v>
      </c>
      <c r="C1761" s="220" t="s">
        <v>224</v>
      </c>
      <c r="D1761" s="253">
        <v>3.5</v>
      </c>
      <c r="E1761" s="251"/>
      <c r="F1761" s="252">
        <f>SUM(D1761*E1761)</f>
        <v>0</v>
      </c>
    </row>
    <row r="1762" spans="1:6" s="348" customFormat="1" x14ac:dyDescent="0.2">
      <c r="A1762" s="390"/>
      <c r="B1762" s="232" t="s">
        <v>725</v>
      </c>
      <c r="C1762" s="220" t="s">
        <v>169</v>
      </c>
      <c r="D1762" s="307">
        <v>25</v>
      </c>
      <c r="E1762" s="251"/>
      <c r="F1762" s="252">
        <f>SUM(D1762*E1762)</f>
        <v>0</v>
      </c>
    </row>
    <row r="1763" spans="1:6" s="348" customFormat="1" ht="42.75" x14ac:dyDescent="0.2">
      <c r="A1763" s="390"/>
      <c r="B1763" s="232" t="s">
        <v>1000</v>
      </c>
      <c r="C1763" s="220" t="s">
        <v>21</v>
      </c>
      <c r="D1763" s="253">
        <v>10</v>
      </c>
      <c r="E1763" s="251"/>
      <c r="F1763" s="252">
        <f>SUM(D1763*E1763)</f>
        <v>0</v>
      </c>
    </row>
    <row r="1764" spans="1:6" s="348" customFormat="1" ht="15" x14ac:dyDescent="0.2">
      <c r="A1764" s="383"/>
      <c r="B1764" s="219"/>
      <c r="C1764" s="246"/>
      <c r="D1764" s="246"/>
      <c r="E1764" s="247"/>
      <c r="F1764" s="248"/>
    </row>
    <row r="1765" spans="1:6" s="348" customFormat="1" ht="71.25" x14ac:dyDescent="0.2">
      <c r="A1765" s="383" t="s">
        <v>1001</v>
      </c>
      <c r="B1765" s="219" t="s">
        <v>969</v>
      </c>
      <c r="C1765" s="246"/>
      <c r="D1765" s="246"/>
      <c r="E1765" s="247"/>
      <c r="F1765" s="248"/>
    </row>
    <row r="1766" spans="1:6" s="348" customFormat="1" x14ac:dyDescent="0.2">
      <c r="A1766" s="390"/>
      <c r="B1766" s="219" t="s">
        <v>1002</v>
      </c>
      <c r="C1766" s="246"/>
      <c r="D1766" s="328"/>
      <c r="E1766" s="279"/>
      <c r="F1766" s="248"/>
    </row>
    <row r="1767" spans="1:6" s="348" customFormat="1" ht="57" x14ac:dyDescent="0.2">
      <c r="A1767" s="390"/>
      <c r="B1767" s="255" t="s">
        <v>970</v>
      </c>
      <c r="C1767" s="246"/>
      <c r="D1767" s="328"/>
      <c r="E1767" s="279"/>
      <c r="F1767" s="248"/>
    </row>
    <row r="1768" spans="1:6" s="348" customFormat="1" ht="57" x14ac:dyDescent="0.2">
      <c r="A1768" s="390"/>
      <c r="B1768" s="219" t="s">
        <v>971</v>
      </c>
      <c r="C1768" s="246"/>
      <c r="D1768" s="328"/>
      <c r="E1768" s="279"/>
      <c r="F1768" s="248"/>
    </row>
    <row r="1769" spans="1:6" s="348" customFormat="1" x14ac:dyDescent="0.2">
      <c r="A1769" s="390"/>
      <c r="B1769" s="367" t="s">
        <v>1003</v>
      </c>
      <c r="C1769" s="246"/>
      <c r="D1769" s="328"/>
      <c r="E1769" s="279"/>
      <c r="F1769" s="248"/>
    </row>
    <row r="1770" spans="1:6" s="348" customFormat="1" ht="42.75" x14ac:dyDescent="0.2">
      <c r="A1770" s="390"/>
      <c r="B1770" s="255" t="s">
        <v>1006</v>
      </c>
      <c r="C1770" s="246"/>
      <c r="D1770" s="328"/>
      <c r="E1770" s="279"/>
      <c r="F1770" s="248"/>
    </row>
    <row r="1771" spans="1:6" s="348" customFormat="1" ht="28.5" x14ac:dyDescent="0.2">
      <c r="A1771" s="390"/>
      <c r="B1771" s="219" t="s">
        <v>1004</v>
      </c>
      <c r="C1771" s="246"/>
      <c r="D1771" s="328"/>
      <c r="E1771" s="279"/>
      <c r="F1771" s="248"/>
    </row>
    <row r="1772" spans="1:6" s="348" customFormat="1" ht="57" x14ac:dyDescent="0.2">
      <c r="A1772" s="390"/>
      <c r="B1772" s="219" t="s">
        <v>1009</v>
      </c>
      <c r="C1772" s="246"/>
      <c r="D1772" s="328"/>
      <c r="E1772" s="279"/>
      <c r="F1772" s="248"/>
    </row>
    <row r="1773" spans="1:6" s="348" customFormat="1" x14ac:dyDescent="0.2">
      <c r="A1773" s="390"/>
      <c r="B1773" s="367" t="s">
        <v>1005</v>
      </c>
      <c r="C1773" s="246"/>
      <c r="D1773" s="328"/>
      <c r="E1773" s="279"/>
      <c r="F1773" s="248"/>
    </row>
    <row r="1774" spans="1:6" s="348" customFormat="1" ht="42.75" x14ac:dyDescent="0.2">
      <c r="A1774" s="390"/>
      <c r="B1774" s="219" t="s">
        <v>1007</v>
      </c>
      <c r="C1774" s="246"/>
      <c r="D1774" s="328"/>
      <c r="E1774" s="279"/>
      <c r="F1774" s="248"/>
    </row>
    <row r="1775" spans="1:6" s="348" customFormat="1" ht="28.5" x14ac:dyDescent="0.2">
      <c r="A1775" s="390"/>
      <c r="B1775" s="219" t="s">
        <v>1008</v>
      </c>
      <c r="C1775" s="220"/>
      <c r="D1775" s="307"/>
      <c r="E1775" s="254"/>
      <c r="F1775" s="252"/>
    </row>
    <row r="1776" spans="1:6" s="348" customFormat="1" ht="42.75" x14ac:dyDescent="0.2">
      <c r="A1776" s="390"/>
      <c r="B1776" s="232" t="s">
        <v>1010</v>
      </c>
      <c r="C1776" s="220"/>
      <c r="D1776" s="307"/>
      <c r="E1776" s="254"/>
      <c r="F1776" s="252"/>
    </row>
    <row r="1777" spans="1:6" s="348" customFormat="1" ht="28.5" x14ac:dyDescent="0.2">
      <c r="A1777" s="390"/>
      <c r="B1777" s="232" t="s">
        <v>1011</v>
      </c>
      <c r="C1777" s="220"/>
      <c r="D1777" s="307"/>
      <c r="E1777" s="254"/>
      <c r="F1777" s="252"/>
    </row>
    <row r="1778" spans="1:6" s="348" customFormat="1" ht="28.5" x14ac:dyDescent="0.2">
      <c r="A1778" s="390"/>
      <c r="B1778" s="219" t="s">
        <v>1012</v>
      </c>
      <c r="C1778" s="246"/>
      <c r="D1778" s="328"/>
      <c r="E1778" s="279"/>
      <c r="F1778" s="248"/>
    </row>
    <row r="1779" spans="1:6" s="348" customFormat="1" x14ac:dyDescent="0.2">
      <c r="A1779" s="390"/>
      <c r="B1779" s="367" t="s">
        <v>962</v>
      </c>
      <c r="C1779" s="246"/>
      <c r="D1779" s="328"/>
      <c r="E1779" s="279"/>
      <c r="F1779" s="248"/>
    </row>
    <row r="1780" spans="1:6" s="348" customFormat="1" x14ac:dyDescent="0.2">
      <c r="A1780" s="390"/>
      <c r="B1780" s="219" t="s">
        <v>1013</v>
      </c>
      <c r="C1780" s="220" t="s">
        <v>20</v>
      </c>
      <c r="D1780" s="307">
        <v>149</v>
      </c>
      <c r="E1780" s="251"/>
      <c r="F1780" s="252">
        <f>SUM(D1780*E1780)</f>
        <v>0</v>
      </c>
    </row>
    <row r="1781" spans="1:6" s="348" customFormat="1" x14ac:dyDescent="0.2">
      <c r="A1781" s="390"/>
      <c r="B1781" s="219" t="s">
        <v>973</v>
      </c>
      <c r="C1781" s="220" t="s">
        <v>20</v>
      </c>
      <c r="D1781" s="307">
        <v>4</v>
      </c>
      <c r="E1781" s="251"/>
      <c r="F1781" s="252">
        <f>SUM(D1781*E1781)</f>
        <v>0</v>
      </c>
    </row>
    <row r="1782" spans="1:6" s="348" customFormat="1" x14ac:dyDescent="0.2">
      <c r="A1782" s="390"/>
      <c r="B1782" s="367" t="s">
        <v>963</v>
      </c>
      <c r="C1782" s="246"/>
      <c r="D1782" s="328"/>
      <c r="E1782" s="279"/>
      <c r="F1782" s="248"/>
    </row>
    <row r="1783" spans="1:6" s="348" customFormat="1" x14ac:dyDescent="0.2">
      <c r="A1783" s="390"/>
      <c r="B1783" s="219" t="s">
        <v>1013</v>
      </c>
      <c r="C1783" s="220" t="s">
        <v>20</v>
      </c>
      <c r="D1783" s="307">
        <v>149</v>
      </c>
      <c r="E1783" s="251"/>
      <c r="F1783" s="252">
        <f>SUM(D1783*E1783)</f>
        <v>0</v>
      </c>
    </row>
    <row r="1784" spans="1:6" s="348" customFormat="1" x14ac:dyDescent="0.2">
      <c r="A1784" s="390"/>
      <c r="B1784" s="219" t="s">
        <v>973</v>
      </c>
      <c r="C1784" s="220" t="s">
        <v>20</v>
      </c>
      <c r="D1784" s="307">
        <v>4</v>
      </c>
      <c r="E1784" s="251"/>
      <c r="F1784" s="252">
        <f>SUM(D1784*E1784)</f>
        <v>0</v>
      </c>
    </row>
    <row r="1785" spans="1:6" s="348" customFormat="1" x14ac:dyDescent="0.2">
      <c r="A1785" s="390"/>
      <c r="B1785" s="367" t="s">
        <v>964</v>
      </c>
      <c r="C1785" s="246"/>
      <c r="D1785" s="328"/>
      <c r="E1785" s="279"/>
      <c r="F1785" s="248"/>
    </row>
    <row r="1786" spans="1:6" s="348" customFormat="1" x14ac:dyDescent="0.2">
      <c r="A1786" s="390"/>
      <c r="B1786" s="219" t="s">
        <v>1013</v>
      </c>
      <c r="C1786" s="220" t="s">
        <v>20</v>
      </c>
      <c r="D1786" s="307">
        <v>38</v>
      </c>
      <c r="E1786" s="251"/>
      <c r="F1786" s="252">
        <f>SUM(D1786*E1786)</f>
        <v>0</v>
      </c>
    </row>
    <row r="1787" spans="1:6" s="348" customFormat="1" x14ac:dyDescent="0.2">
      <c r="A1787" s="390"/>
      <c r="B1787" s="219" t="s">
        <v>973</v>
      </c>
      <c r="C1787" s="220" t="s">
        <v>20</v>
      </c>
      <c r="D1787" s="307">
        <v>1</v>
      </c>
      <c r="E1787" s="251"/>
      <c r="F1787" s="252">
        <f>SUM(D1787*E1787)</f>
        <v>0</v>
      </c>
    </row>
    <row r="1788" spans="1:6" s="348" customFormat="1" x14ac:dyDescent="0.2">
      <c r="A1788" s="390"/>
      <c r="B1788" s="367" t="s">
        <v>1014</v>
      </c>
      <c r="C1788" s="246"/>
      <c r="D1788" s="328"/>
      <c r="E1788" s="279"/>
      <c r="F1788" s="248"/>
    </row>
    <row r="1789" spans="1:6" s="348" customFormat="1" x14ac:dyDescent="0.2">
      <c r="A1789" s="390"/>
      <c r="B1789" s="219" t="s">
        <v>1013</v>
      </c>
      <c r="C1789" s="220" t="s">
        <v>20</v>
      </c>
      <c r="D1789" s="307">
        <v>42</v>
      </c>
      <c r="E1789" s="251"/>
      <c r="F1789" s="252">
        <f>SUM(D1789*E1789)</f>
        <v>0</v>
      </c>
    </row>
    <row r="1790" spans="1:6" s="348" customFormat="1" x14ac:dyDescent="0.2">
      <c r="A1790" s="390"/>
      <c r="B1790" s="219" t="s">
        <v>973</v>
      </c>
      <c r="C1790" s="220" t="s">
        <v>20</v>
      </c>
      <c r="D1790" s="307">
        <v>1</v>
      </c>
      <c r="E1790" s="251"/>
      <c r="F1790" s="252">
        <f>SUM(D1790*E1790)</f>
        <v>0</v>
      </c>
    </row>
    <row r="1791" spans="1:6" s="348" customFormat="1" x14ac:dyDescent="0.2">
      <c r="A1791" s="390"/>
      <c r="B1791" s="219"/>
      <c r="C1791" s="220"/>
      <c r="D1791" s="307"/>
      <c r="E1791" s="254"/>
      <c r="F1791" s="252"/>
    </row>
    <row r="1792" spans="1:6" s="348" customFormat="1" ht="156.75" x14ac:dyDescent="0.2">
      <c r="A1792" s="383" t="s">
        <v>1015</v>
      </c>
      <c r="B1792" s="232" t="s">
        <v>1018</v>
      </c>
      <c r="C1792" s="220"/>
      <c r="D1792" s="307"/>
      <c r="E1792" s="331"/>
      <c r="F1792" s="330"/>
    </row>
    <row r="1793" spans="1:6" s="348" customFormat="1" ht="15" x14ac:dyDescent="0.2">
      <c r="A1793" s="383"/>
      <c r="B1793" s="232" t="s">
        <v>976</v>
      </c>
      <c r="C1793" s="220"/>
      <c r="D1793" s="307"/>
      <c r="E1793" s="331"/>
      <c r="F1793" s="330"/>
    </row>
    <row r="1794" spans="1:6" s="348" customFormat="1" ht="42.75" x14ac:dyDescent="0.2">
      <c r="A1794" s="383"/>
      <c r="B1794" s="232" t="s">
        <v>977</v>
      </c>
      <c r="C1794" s="220"/>
      <c r="D1794" s="307"/>
      <c r="E1794" s="331"/>
      <c r="F1794" s="330"/>
    </row>
    <row r="1795" spans="1:6" s="348" customFormat="1" ht="85.5" x14ac:dyDescent="0.2">
      <c r="A1795" s="383"/>
      <c r="B1795" s="232" t="s">
        <v>1017</v>
      </c>
      <c r="C1795" s="220"/>
      <c r="D1795" s="307"/>
      <c r="E1795" s="331"/>
      <c r="F1795" s="330"/>
    </row>
    <row r="1796" spans="1:6" s="348" customFormat="1" ht="15" x14ac:dyDescent="0.2">
      <c r="A1796" s="383"/>
      <c r="B1796" s="232"/>
      <c r="C1796" s="220"/>
      <c r="D1796" s="307"/>
      <c r="E1796" s="331"/>
      <c r="F1796" s="330"/>
    </row>
    <row r="1797" spans="1:6" s="348" customFormat="1" ht="43.5" x14ac:dyDescent="0.25">
      <c r="A1797" s="383"/>
      <c r="B1797" s="232" t="s">
        <v>978</v>
      </c>
      <c r="C1797" s="220"/>
      <c r="D1797" s="307"/>
      <c r="E1797" s="273"/>
      <c r="F1797" s="330"/>
    </row>
    <row r="1798" spans="1:6" s="348" customFormat="1" x14ac:dyDescent="0.2">
      <c r="A1798" s="380"/>
      <c r="B1798" s="232" t="s">
        <v>710</v>
      </c>
      <c r="C1798" s="220"/>
      <c r="D1798" s="253"/>
      <c r="E1798" s="331"/>
      <c r="F1798" s="330"/>
    </row>
    <row r="1799" spans="1:6" s="366" customFormat="1" x14ac:dyDescent="0.2">
      <c r="A1799" s="380"/>
      <c r="B1799" s="367" t="s">
        <v>972</v>
      </c>
      <c r="C1799" s="220"/>
      <c r="D1799" s="253"/>
      <c r="E1799" s="331"/>
      <c r="F1799" s="330"/>
    </row>
    <row r="1800" spans="1:6" s="366" customFormat="1" ht="28.5" x14ac:dyDescent="0.2">
      <c r="A1800" s="380"/>
      <c r="B1800" s="232" t="s">
        <v>1016</v>
      </c>
      <c r="C1800" s="220" t="s">
        <v>169</v>
      </c>
      <c r="D1800" s="253">
        <v>60.5</v>
      </c>
      <c r="E1800" s="329"/>
      <c r="F1800" s="330"/>
    </row>
    <row r="1801" spans="1:6" s="366" customFormat="1" ht="28.5" x14ac:dyDescent="0.2">
      <c r="A1801" s="380"/>
      <c r="B1801" s="232" t="s">
        <v>1019</v>
      </c>
      <c r="C1801" s="220"/>
      <c r="D1801" s="253"/>
      <c r="E1801" s="331"/>
      <c r="F1801" s="330"/>
    </row>
    <row r="1802" spans="1:6" s="366" customFormat="1" x14ac:dyDescent="0.2">
      <c r="A1802" s="380"/>
      <c r="B1802" s="232" t="s">
        <v>1020</v>
      </c>
      <c r="C1802" s="220" t="s">
        <v>169</v>
      </c>
      <c r="D1802" s="253">
        <v>42.8</v>
      </c>
      <c r="E1802" s="329"/>
      <c r="F1802" s="330"/>
    </row>
    <row r="1803" spans="1:6" s="366" customFormat="1" ht="28.5" x14ac:dyDescent="0.2">
      <c r="A1803" s="380"/>
      <c r="B1803" s="232" t="s">
        <v>1021</v>
      </c>
      <c r="C1803" s="220" t="s">
        <v>169</v>
      </c>
      <c r="D1803" s="253">
        <v>9.6999999999999993</v>
      </c>
      <c r="E1803" s="329"/>
      <c r="F1803" s="330"/>
    </row>
    <row r="1804" spans="1:6" s="366" customFormat="1" x14ac:dyDescent="0.2">
      <c r="A1804" s="380"/>
      <c r="B1804" s="367" t="s">
        <v>974</v>
      </c>
      <c r="C1804" s="220"/>
      <c r="D1804" s="253"/>
      <c r="E1804" s="331"/>
      <c r="F1804" s="330"/>
    </row>
    <row r="1805" spans="1:6" s="366" customFormat="1" ht="28.5" x14ac:dyDescent="0.2">
      <c r="A1805" s="380"/>
      <c r="B1805" s="232" t="s">
        <v>1016</v>
      </c>
      <c r="C1805" s="220" t="s">
        <v>169</v>
      </c>
      <c r="D1805" s="253">
        <v>60.5</v>
      </c>
      <c r="E1805" s="329"/>
      <c r="F1805" s="330"/>
    </row>
    <row r="1806" spans="1:6" s="366" customFormat="1" ht="28.5" x14ac:dyDescent="0.2">
      <c r="A1806" s="380"/>
      <c r="B1806" s="232" t="s">
        <v>1019</v>
      </c>
      <c r="C1806" s="220"/>
      <c r="D1806" s="253"/>
      <c r="E1806" s="331"/>
      <c r="F1806" s="330"/>
    </row>
    <row r="1807" spans="1:6" s="366" customFormat="1" x14ac:dyDescent="0.2">
      <c r="A1807" s="380"/>
      <c r="B1807" s="232" t="s">
        <v>1020</v>
      </c>
      <c r="C1807" s="220" t="s">
        <v>169</v>
      </c>
      <c r="D1807" s="253">
        <v>42.8</v>
      </c>
      <c r="E1807" s="329"/>
      <c r="F1807" s="330"/>
    </row>
    <row r="1808" spans="1:6" s="366" customFormat="1" ht="28.5" x14ac:dyDescent="0.2">
      <c r="A1808" s="380"/>
      <c r="B1808" s="232" t="s">
        <v>1021</v>
      </c>
      <c r="C1808" s="220" t="s">
        <v>21</v>
      </c>
      <c r="D1808" s="253">
        <v>9.6999999999999993</v>
      </c>
      <c r="E1808" s="329"/>
      <c r="F1808" s="330"/>
    </row>
    <row r="1809" spans="1:6" s="366" customFormat="1" x14ac:dyDescent="0.2">
      <c r="A1809" s="380"/>
      <c r="B1809" s="367" t="s">
        <v>1022</v>
      </c>
      <c r="C1809" s="220"/>
      <c r="D1809" s="253"/>
      <c r="E1809" s="331"/>
      <c r="F1809" s="330"/>
    </row>
    <row r="1810" spans="1:6" s="366" customFormat="1" ht="28.5" x14ac:dyDescent="0.2">
      <c r="A1810" s="380"/>
      <c r="B1810" s="232" t="s">
        <v>1023</v>
      </c>
      <c r="C1810" s="220" t="s">
        <v>169</v>
      </c>
      <c r="D1810" s="253">
        <v>22.3</v>
      </c>
      <c r="E1810" s="329"/>
      <c r="F1810" s="330"/>
    </row>
    <row r="1811" spans="1:6" s="366" customFormat="1" ht="28.5" x14ac:dyDescent="0.2">
      <c r="A1811" s="380"/>
      <c r="B1811" s="232" t="s">
        <v>1027</v>
      </c>
      <c r="C1811" s="220" t="s">
        <v>169</v>
      </c>
      <c r="D1811" s="253">
        <v>5.5</v>
      </c>
      <c r="E1811" s="329"/>
      <c r="F1811" s="330"/>
    </row>
    <row r="1812" spans="1:6" s="366" customFormat="1" ht="28.5" x14ac:dyDescent="0.2">
      <c r="A1812" s="380"/>
      <c r="B1812" s="232" t="s">
        <v>1024</v>
      </c>
      <c r="C1812" s="220" t="s">
        <v>169</v>
      </c>
      <c r="D1812" s="253">
        <v>4.8</v>
      </c>
      <c r="E1812" s="329"/>
      <c r="F1812" s="330"/>
    </row>
    <row r="1813" spans="1:6" s="366" customFormat="1" x14ac:dyDescent="0.2">
      <c r="A1813" s="380"/>
      <c r="B1813" s="367" t="s">
        <v>979</v>
      </c>
      <c r="C1813" s="220"/>
      <c r="D1813" s="253"/>
      <c r="E1813" s="331"/>
      <c r="F1813" s="330"/>
    </row>
    <row r="1814" spans="1:6" s="366" customFormat="1" ht="28.5" x14ac:dyDescent="0.2">
      <c r="A1814" s="380"/>
      <c r="B1814" s="232" t="s">
        <v>1025</v>
      </c>
      <c r="C1814" s="220" t="s">
        <v>169</v>
      </c>
      <c r="D1814" s="253">
        <v>20.100000000000001</v>
      </c>
      <c r="E1814" s="329"/>
      <c r="F1814" s="330"/>
    </row>
    <row r="1815" spans="1:6" s="366" customFormat="1" ht="28.5" x14ac:dyDescent="0.2">
      <c r="A1815" s="380"/>
      <c r="B1815" s="232" t="s">
        <v>1026</v>
      </c>
      <c r="C1815" s="220" t="s">
        <v>169</v>
      </c>
      <c r="D1815" s="253">
        <v>4.4000000000000004</v>
      </c>
      <c r="E1815" s="329"/>
      <c r="F1815" s="330"/>
    </row>
    <row r="1816" spans="1:6" s="366" customFormat="1" ht="28.5" x14ac:dyDescent="0.2">
      <c r="A1816" s="380"/>
      <c r="B1816" s="232" t="s">
        <v>1024</v>
      </c>
      <c r="C1816" s="220" t="s">
        <v>169</v>
      </c>
      <c r="D1816" s="253">
        <v>4.8</v>
      </c>
      <c r="E1816" s="329"/>
      <c r="F1816" s="330"/>
    </row>
    <row r="1817" spans="1:6" s="348" customFormat="1" x14ac:dyDescent="0.2">
      <c r="A1817" s="366"/>
      <c r="B1817" s="368"/>
      <c r="C1817" s="366"/>
      <c r="D1817" s="361"/>
      <c r="E1817" s="361"/>
      <c r="F1817" s="355"/>
    </row>
    <row r="1818" spans="1:6" s="366" customFormat="1" ht="28.5" x14ac:dyDescent="0.2">
      <c r="A1818" s="383" t="s">
        <v>1029</v>
      </c>
      <c r="B1818" s="369" t="s">
        <v>1030</v>
      </c>
      <c r="C1818" s="246"/>
      <c r="D1818" s="278"/>
      <c r="E1818" s="279"/>
      <c r="F1818" s="248"/>
    </row>
    <row r="1819" spans="1:6" s="366" customFormat="1" ht="42.75" x14ac:dyDescent="0.2">
      <c r="A1819" s="390"/>
      <c r="B1819" s="369" t="s">
        <v>1031</v>
      </c>
      <c r="C1819" s="246"/>
      <c r="D1819" s="278"/>
      <c r="E1819" s="279"/>
      <c r="F1819" s="248"/>
    </row>
    <row r="1820" spans="1:6" s="162" customFormat="1" ht="28.5" x14ac:dyDescent="0.2">
      <c r="A1820" s="380"/>
      <c r="B1820" s="369" t="s">
        <v>980</v>
      </c>
      <c r="C1820" s="220"/>
      <c r="D1820" s="307"/>
      <c r="E1820" s="254"/>
      <c r="F1820" s="252"/>
    </row>
    <row r="1821" spans="1:6" s="162" customFormat="1" x14ac:dyDescent="0.2">
      <c r="A1821" s="380"/>
      <c r="B1821" s="232" t="s">
        <v>981</v>
      </c>
      <c r="C1821" s="220"/>
      <c r="D1821" s="253"/>
      <c r="E1821" s="254"/>
      <c r="F1821" s="252"/>
    </row>
    <row r="1822" spans="1:6" s="162" customFormat="1" x14ac:dyDescent="0.2">
      <c r="A1822" s="380"/>
      <c r="B1822" s="232" t="s">
        <v>982</v>
      </c>
      <c r="C1822" s="220"/>
      <c r="D1822" s="253"/>
      <c r="E1822" s="254"/>
      <c r="F1822" s="252"/>
    </row>
    <row r="1823" spans="1:6" s="162" customFormat="1" ht="16.5" x14ac:dyDescent="0.2">
      <c r="A1823" s="380"/>
      <c r="B1823" s="367" t="s">
        <v>972</v>
      </c>
      <c r="C1823" s="220" t="s">
        <v>224</v>
      </c>
      <c r="D1823" s="253">
        <v>18</v>
      </c>
      <c r="E1823" s="251"/>
      <c r="F1823" s="252"/>
    </row>
    <row r="1824" spans="1:6" s="162" customFormat="1" ht="16.5" x14ac:dyDescent="0.2">
      <c r="A1824" s="380"/>
      <c r="B1824" s="367" t="s">
        <v>974</v>
      </c>
      <c r="C1824" s="220" t="s">
        <v>224</v>
      </c>
      <c r="D1824" s="253">
        <v>18</v>
      </c>
      <c r="E1824" s="251"/>
      <c r="F1824" s="252"/>
    </row>
    <row r="1825" spans="1:6" s="162" customFormat="1" ht="16.5" x14ac:dyDescent="0.2">
      <c r="A1825" s="380"/>
      <c r="B1825" s="367" t="s">
        <v>1028</v>
      </c>
      <c r="C1825" s="220" t="s">
        <v>224</v>
      </c>
      <c r="D1825" s="253">
        <v>5.2</v>
      </c>
      <c r="E1825" s="251"/>
      <c r="F1825" s="252"/>
    </row>
    <row r="1826" spans="1:6" s="162" customFormat="1" ht="16.5" x14ac:dyDescent="0.2">
      <c r="A1826" s="380"/>
      <c r="B1826" s="367" t="s">
        <v>975</v>
      </c>
      <c r="C1826" s="220" t="s">
        <v>224</v>
      </c>
      <c r="D1826" s="253">
        <v>4.4000000000000004</v>
      </c>
      <c r="E1826" s="251"/>
      <c r="F1826" s="252"/>
    </row>
    <row r="1827" spans="1:6" s="366" customFormat="1" x14ac:dyDescent="0.2">
      <c r="A1827" s="390"/>
      <c r="B1827" s="368"/>
      <c r="C1827" s="246"/>
      <c r="D1827" s="278"/>
      <c r="E1827" s="279"/>
      <c r="F1827" s="248"/>
    </row>
    <row r="1828" spans="1:6" s="151" customFormat="1" x14ac:dyDescent="0.2">
      <c r="A1828" s="390"/>
      <c r="B1828" s="232"/>
      <c r="C1828" s="220"/>
      <c r="D1828" s="253"/>
      <c r="E1828" s="254"/>
      <c r="F1828" s="252"/>
    </row>
    <row r="1829" spans="1:6" s="151" customFormat="1" ht="15" x14ac:dyDescent="0.2">
      <c r="A1829" s="383"/>
      <c r="B1829" s="219"/>
      <c r="C1829" s="220"/>
      <c r="D1829" s="253"/>
      <c r="E1829" s="254"/>
      <c r="F1829" s="252"/>
    </row>
    <row r="1830" spans="1:6" s="151" customFormat="1" ht="15" x14ac:dyDescent="0.25">
      <c r="A1830" s="389"/>
      <c r="B1830" s="280" t="s">
        <v>965</v>
      </c>
      <c r="C1830" s="372"/>
      <c r="D1830" s="280"/>
      <c r="E1830" s="374"/>
      <c r="F1830" s="281">
        <f>SUM(F1746:F1826)</f>
        <v>0</v>
      </c>
    </row>
    <row r="1831" spans="1:6" s="151" customFormat="1" ht="15" x14ac:dyDescent="0.2">
      <c r="A1831" s="383"/>
      <c r="B1831" s="219"/>
      <c r="C1831" s="220"/>
      <c r="D1831" s="253"/>
      <c r="E1831" s="254"/>
      <c r="F1831" s="252"/>
    </row>
  </sheetData>
  <protectedRanges>
    <protectedRange sqref="E4:F7 E301:F302 E1832:F1048576 E75:F80 E382:F385 E304:F304 E306:F306 E69 E142:F144 E341:F342 E113:F113 E303 E305 E64:F68 E320 E322:F323 E70:F72 E418:F423 E21:F25 E185:F185 E403:F403 E156:F159 E325:F325 E337" name="Range2"/>
    <protectedRange password="C758" sqref="C76 A4:D7 A75:B76 B70:D72 A1832:D1048576 C75:D75 A418:D423 A185:D185 A341:D342 A73:B73 A77:D80 A113:D113 A142:D144 B64:D68 A21:D25 A156:D159 A382:D385" name="Range1"/>
    <protectedRange password="CF19" sqref="E338:E339 E321:F321 E340:F340" name="d_21_1_1"/>
    <protectedRange password="CF19" sqref="E338:E339 E321:F321 E340:F340" name="dubrava_18_2_1"/>
    <protectedRange password="CF19" sqref="E338:E339 E321:F321 E340:F340" name="DUBRAVKA_42_1_1_1"/>
    <protectedRange password="CF19" sqref="E338:E339 E321:F321 E340:F340" name="du_21_1_1"/>
    <protectedRange password="C758" sqref="B52:D58 B61:B62" name="Range1_8"/>
    <protectedRange password="C758" sqref="B69:D69" name="Range1_12"/>
    <protectedRange password="C758" sqref="B141" name="Range1_11"/>
    <protectedRange password="CF19" sqref="B337 B320" name="lijevo_4_1_1_6_1"/>
    <protectedRange password="CF19" sqref="B337 B320" name="d_4_2_1_6_1"/>
    <protectedRange password="CF19" sqref="B337 B320" name="Range3_5_1_1_6_1"/>
    <protectedRange password="CF19" sqref="B337 B320" name="Ado D_4_2_1_6_1"/>
    <protectedRange password="CF19" sqref="B337 B320" name="Range4_5_1_1_6_1"/>
    <protectedRange password="CF19" sqref="B337 B320" name="DUBRAVKA_4_1_1_6_1"/>
    <protectedRange password="CF19" sqref="B337 B320" name="KLJUC_4_1_1_6_1"/>
    <protectedRange password="CF19" sqref="B337 B320" name="l_4_1_1_6_1"/>
    <protectedRange password="C758" sqref="A325" name="Range1_3_4_1"/>
    <protectedRange password="CF19" sqref="B300" name="lijevo_4_1_1_1_18"/>
    <protectedRange password="CF19" sqref="B300" name="d_4_2_1_1_18"/>
    <protectedRange password="CF19" sqref="B300" name="Range3_5_1_1_1_18"/>
    <protectedRange password="CF19" sqref="B300" name="Ado D_4_2_1_1_18"/>
    <protectedRange password="CF19" sqref="B300" name="Range4_5_1_1_1_18"/>
    <protectedRange password="CF19" sqref="B300" name="DUBRAVKA_4_1_1_1_18"/>
    <protectedRange password="CF19" sqref="B300" name="KLJUC_4_1_1_1_18"/>
    <protectedRange password="CF19" sqref="B300" name="l_4_1_1_1_18"/>
    <protectedRange password="CF19" sqref="B127" name="lijevo_4_1_1_1_20_2"/>
    <protectedRange password="CF19" sqref="B127" name="d_4_2_1_1_20_2"/>
    <protectedRange password="CF19" sqref="B127" name="Range3_5_1_1_1_20_2"/>
    <protectedRange password="CF19" sqref="B127" name="Ado D_4_2_1_1_20_2"/>
    <protectedRange password="CF19" sqref="B127" name="Range4_5_1_1_1_20_2"/>
    <protectedRange password="CF19" sqref="B127" name="DUBRAVKA_4_1_1_1_20_2"/>
    <protectedRange password="CF19" sqref="B127" name="KLJUC_4_1_1_1_20_2"/>
    <protectedRange password="CF19" sqref="B127" name="l_4_1_1_1_20_2"/>
    <protectedRange password="CF19" sqref="B130" name="lijevo_4_1_1_1_21_2"/>
    <protectedRange password="CF19" sqref="B130" name="d_4_2_1_1_21_2"/>
    <protectedRange password="CF19" sqref="B130" name="Range3_5_1_1_1_21_2"/>
    <protectedRange password="CF19" sqref="B130" name="Ado D_4_2_1_1_21_2"/>
    <protectedRange password="CF19" sqref="B130" name="Range4_5_1_1_1_21_2"/>
    <protectedRange password="CF19" sqref="B130" name="DUBRAVKA_4_1_1_1_21_2"/>
    <protectedRange password="CF19" sqref="B130" name="KLJUC_4_1_1_1_21_2"/>
    <protectedRange password="CF19" sqref="B130" name="l_4_1_1_1_21_2"/>
    <protectedRange password="CF19" sqref="B133:B134" name="lijevo_4_1_1_1_22_2"/>
    <protectedRange password="CF19" sqref="B133:B134" name="d_4_2_1_1_22_2"/>
    <protectedRange password="CF19" sqref="B133:B134" name="Range3_5_1_1_1_22_2"/>
    <protectedRange password="CF19" sqref="B133:B134" name="Ado D_4_2_1_1_22_2"/>
    <protectedRange password="CF19" sqref="B133:B134" name="Range4_5_1_1_1_22_2"/>
    <protectedRange password="CF19" sqref="B133:B134" name="DUBRAVKA_4_1_1_1_22_2"/>
    <protectedRange password="CF19" sqref="B133:B134" name="KLJUC_4_1_1_1_22_2"/>
    <protectedRange password="CF19" sqref="B133:B134" name="l_4_1_1_1_22_2"/>
    <protectedRange password="CF19" sqref="B195:B200" name="lijevo_4_1_1_5"/>
    <protectedRange password="CF19" sqref="B195:B200" name="d_4_2_1_5"/>
    <protectedRange password="CF19" sqref="B195:B200" name="Range3_5_1_1_5"/>
    <protectedRange password="CF19" sqref="B195:B200" name="Ado D_4_2_1_5"/>
    <protectedRange password="CF19" sqref="B195:B200" name="Range4_5_1_1_5"/>
    <protectedRange password="CF19" sqref="B195:B200" name="DUBRAVKA_4_1_1_5"/>
    <protectedRange password="CF19" sqref="B195:B200" name="KLJUC_4_1_1_5"/>
    <protectedRange password="CF19" sqref="B195:B200" name="l_4_1_1_5"/>
    <protectedRange password="CF19" sqref="B213 B246" name="lijevo_4_1_1_9_2_1"/>
    <protectedRange password="CF19" sqref="B213 B246" name="d_4_2_1_9_2_1"/>
    <protectedRange password="CF19" sqref="B213 B246" name="Range3_5_1_1_9_2_1"/>
    <protectedRange password="CF19" sqref="B213 B246" name="Ado D_4_2_1_9_2_1"/>
    <protectedRange password="CF19" sqref="B213 B246" name="Range4_5_1_1_9_2_1"/>
    <protectedRange password="CF19" sqref="B213 B246" name="DUBRAVKA_4_1_1_9_2_1"/>
    <protectedRange password="CF19" sqref="B213 B246" name="KLJUC_4_1_1_9_2_1"/>
    <protectedRange password="CF19" sqref="B213 B246" name="l_4_1_1_9_2_1"/>
    <protectedRange password="C758" sqref="A246 A213" name="Range1_3_4_1_1"/>
    <protectedRange password="CF19" sqref="B207" name="lijevo_4_1_1_5_6_2"/>
    <protectedRange password="CF19" sqref="B207" name="d_4_2_1_5_6_2"/>
    <protectedRange password="CF19" sqref="B207" name="Range3_5_1_1_5_7_2"/>
    <protectedRange password="CF19" sqref="B207" name="Ado D_4_2_1_5_7_2"/>
    <protectedRange password="CF19" sqref="B207" name="Range4_5_1_1_5_7_2"/>
    <protectedRange password="CF19" sqref="B207" name="DUBRAVKA_4_1_1_5_7_2"/>
    <protectedRange password="CF19" sqref="B207" name="KLJUC_4_1_1_5_7_2"/>
    <protectedRange password="CF19" sqref="B207" name="l_4_1_1_5_7_2"/>
    <protectedRange password="CF19" sqref="B271" name="lijevo_4_1_1_1_20_3"/>
    <protectedRange password="CF19" sqref="B271" name="d_4_2_1_1_20_3"/>
    <protectedRange password="CF19" sqref="B271" name="Range3_5_1_1_1_20_3"/>
    <protectedRange password="CF19" sqref="B271" name="Ado D_4_2_1_1_20_3"/>
    <protectedRange password="CF19" sqref="B271" name="Range4_5_1_1_1_20_3"/>
    <protectedRange password="CF19" sqref="B271" name="DUBRAVKA_4_1_1_1_20_3"/>
    <protectedRange password="CF19" sqref="B271" name="KLJUC_4_1_1_1_20_3"/>
    <protectedRange password="CF19" sqref="B271" name="l_4_1_1_1_20_3"/>
    <protectedRange password="CF19" sqref="B275" name="lijevo_4_1_1_1_21_3"/>
    <protectedRange password="CF19" sqref="B275" name="d_4_2_1_1_21_3"/>
    <protectedRange password="CF19" sqref="B275" name="Range3_5_1_1_1_21_3"/>
    <protectedRange password="CF19" sqref="B275" name="Ado D_4_2_1_1_21_3"/>
    <protectedRange password="CF19" sqref="B275" name="Range4_5_1_1_1_21_3"/>
    <protectedRange password="CF19" sqref="B275" name="DUBRAVKA_4_1_1_1_21_3"/>
    <protectedRange password="CF19" sqref="B275" name="KLJUC_4_1_1_1_21_3"/>
    <protectedRange password="CF19" sqref="B275" name="l_4_1_1_1_21_3"/>
    <protectedRange password="CF19" sqref="B295 B291 B279 B283 B287" name="lijevo_4_1_1_1_22_3"/>
    <protectedRange password="CF19" sqref="B295 B291 B279 B283 B287" name="d_4_2_1_1_22_3"/>
    <protectedRange password="CF19" sqref="B295 B291 B279 B283 B287" name="Range3_5_1_1_1_22_3"/>
    <protectedRange password="CF19" sqref="B295 B291 B279 B283 B287" name="Ado D_4_2_1_1_22_3"/>
    <protectedRange password="CF19" sqref="B295 B291 B279 B283 B287" name="Range4_5_1_1_1_22_3"/>
    <protectedRange password="CF19" sqref="B295 B291 B279 B283 B287" name="DUBRAVKA_4_1_1_1_22_3"/>
    <protectedRange password="CF19" sqref="B295 B291 B279 B283 B287" name="KLJUC_4_1_1_1_22_3"/>
    <protectedRange password="CF19" sqref="B295 B291 B279 B283 B287" name="l_4_1_1_1_22_3"/>
    <protectedRange sqref="E299" name="Range2_5"/>
    <protectedRange password="CF19" sqref="E582:F582" name="d_21_4_1_1_1"/>
    <protectedRange password="CF19" sqref="E582:F582" name="dubrava_18_5_1_1_1"/>
    <protectedRange password="CF19" sqref="E582:F582" name="DUBRAVKA_42_1_4_1_1_1"/>
    <protectedRange password="CF19" sqref="E582:F582" name="du_21_4_1_1_1"/>
    <protectedRange password="CF19" sqref="B571:B572 B577" name="lijevo_4_1_1_1"/>
    <protectedRange password="CF19" sqref="B571:B572 B577" name="d_4_2_1_1"/>
    <protectedRange password="CF19" sqref="B571:B572 B577" name="Range3_5_1_1_1"/>
    <protectedRange password="CF19" sqref="B571:B572 B577" name="Ado D_4_2_1_1"/>
    <protectedRange password="CF19" sqref="B571:B572 B577" name="Range4_5_1_1_1"/>
    <protectedRange password="CF19" sqref="B571:B572 B577" name="DUBRAVKA_4_1_1_1"/>
    <protectedRange password="CF19" sqref="B571:B572 B577" name="KLJUC_4_1_1_1"/>
    <protectedRange password="C758" sqref="B467:B468" name="Range1_8_1"/>
    <protectedRange password="CF19" sqref="B1231 B1143" name="lijevo_5_2_1"/>
    <protectedRange password="CF19" sqref="B1231 B1143" name="d_6_2_1"/>
    <protectedRange password="CF19" sqref="B1231 B1143" name="Range3_5_2_1"/>
    <protectedRange password="CF19" sqref="B1231 B1143" name="Ado D_6_2_1"/>
    <protectedRange password="CF19" sqref="B1231 B1143" name="Range4_5_2_1"/>
    <protectedRange password="CF19" sqref="B1231 B1143" name="DUBRAVKA_6_2_1"/>
    <protectedRange password="CF19" sqref="B1231 B1143" name="KLJUC_8_2_1"/>
    <protectedRange password="CF19" sqref="B1231 B1143" name="l_5_2_1"/>
    <protectedRange password="CF19" sqref="B1620 B1646 B1682" name="KLJUC_4_3_2"/>
    <protectedRange password="CF19" sqref="B1620 B1646 B1682" name="d_15_2_2"/>
    <protectedRange password="CF19" sqref="B1620 B1646 B1682" name="Range3_35_1_2_2"/>
    <protectedRange password="CF19" sqref="B1620 B1646 B1682" name="Ado D_35_1_2_2"/>
    <protectedRange password="CF19" sqref="B1620 B1646 B1682" name="Range4_35_1_2_2"/>
    <protectedRange password="CF19" sqref="B1620 B1646 B1682" name="DUBRAVKA_35_1_2_2"/>
    <protectedRange password="CF19" sqref="B1658 B1634" name="lijevo_5_3_1"/>
    <protectedRange password="CF19" sqref="B1658 B1634" name="d_5_2_1"/>
    <protectedRange password="CF19" sqref="B1658 B1634" name="DUBRAVKA_4_1"/>
    <protectedRange password="CF19" sqref="B1658 B1634" name="l_5_3_1"/>
    <protectedRange password="CF19" sqref="B1659:B1660 B1656 B1635:B1636 B1632:B1633" name="lijevo_6_1"/>
    <protectedRange password="CF19" sqref="B1659:B1660 B1656 B1635:B1636 B1632:B1633" name="d_6_3_2"/>
    <protectedRange password="CF19" sqref="B1659:B1660 B1656 B1635:B1636 B1632:B1633" name="Range3_5_3_2"/>
    <protectedRange password="CF19" sqref="B1659:B1660 B1656 B1635:B1636 B1632:B1633" name="Ado D_6_3_2"/>
    <protectedRange password="CF19" sqref="B1659:B1660 B1656 B1635:B1636 B1632:B1633" name="Range4_5_3_2"/>
    <protectedRange password="CF19" sqref="B1659:B1660 B1656 B1635:B1636 B1632:B1633" name="DUBRAVKA_6_3_2"/>
    <protectedRange password="CF19" sqref="B1659:B1660 B1656 B1635:B1636 B1632:B1633" name="KLJUC_6_2_1"/>
    <protectedRange password="CF19" sqref="B1659:B1660 B1656 B1635:B1636 B1632:B1633" name="l_6_1"/>
    <protectedRange password="C758" sqref="B1072 B1160" name="Range1_1_3"/>
    <protectedRange sqref="B1129 B1217" name="Range5"/>
    <protectedRange password="CF19" sqref="B1132 B1138 B1226 B1220" name="KLJUC_4"/>
    <protectedRange password="CF19" sqref="B1132 B1138 B1226 B1220" name="d_15"/>
    <protectedRange password="CF19" sqref="B1132 B1138 B1226 B1220" name="Range3_35_1"/>
    <protectedRange password="CF19" sqref="B1132 B1138 B1226 B1220" name="Ado D_35_1"/>
    <protectedRange password="CF19" sqref="B1132 B1138 B1226 B1220" name="Range4_35_1"/>
    <protectedRange password="CF19" sqref="B1132 B1138 B1226 B1220" name="DUBRAVKA_35_1"/>
    <protectedRange password="CF19" sqref="B1140:B1142 B1228:B1230 B1557 B1562" name="lijevo_5"/>
    <protectedRange password="CF19" sqref="B1140:B1142 B1228:B1230 B1557 B1562" name="d_6"/>
    <protectedRange password="CF19" sqref="B1140:B1142 B1228:B1230 B1557 B1562" name="Range3_5"/>
    <protectedRange password="CF19" sqref="B1140:B1142 B1228:B1230 B1557 B1562" name="Ado D_6"/>
    <protectedRange password="CF19" sqref="B1140:B1142 B1228:B1230 B1557 B1562" name="Range4_5"/>
    <protectedRange password="CF19" sqref="B1140:B1142 B1228:B1230 B1557 B1562" name="DUBRAVKA_6"/>
    <protectedRange password="CF19" sqref="B1140:B1142 B1228:B1230 B1557 B1562" name="KLJUC_8"/>
    <protectedRange password="CF19" sqref="B1140:B1142 B1228:B1230 B1557 B1562" name="l_5"/>
    <protectedRange password="CF19" sqref="B1139 B1133:B1137 B1227 B1221:B1225" name="lijevo_4"/>
    <protectedRange password="CF19" sqref="B1133:B1137 B1139 B1221:B1225 B1227" name="d_5"/>
    <protectedRange password="CF19" sqref="B1139 B1133:B1137 B1227 B1221:B1225" name="Range3_2"/>
    <protectedRange password="CF19" sqref="B1139 B1133:B1137 B1227 B1221:B1225" name="Ado D_2"/>
    <protectedRange password="CF19" sqref="B1139 B1133:B1137 B1227 B1221:B1225" name="Range4_2"/>
    <protectedRange password="CF19" sqref="B1139 B1133:B1137 B1227 B1221:B1225" name="DUBRAVKA_2"/>
    <protectedRange password="CF19" sqref="B1139 B1133:B1137 B1227 B1221:B1225" name="KLJUC_6"/>
    <protectedRange password="CF19" sqref="B1139 B1133:B1137 B1227 B1221:B1225" name="l_4"/>
    <protectedRange password="CF19" sqref="B1432" name="lijevo_6_2"/>
    <protectedRange password="CF19" sqref="B1432" name="d_6_3_1"/>
    <protectedRange password="CF19" sqref="B1432" name="Range3_5_3_1"/>
    <protectedRange password="CF19" sqref="B1432" name="Ado D_6_3_1"/>
    <protectedRange password="CF19" sqref="B1432" name="Range4_5_3_1"/>
    <protectedRange password="CF19" sqref="B1432" name="DUBRAVKA_6_3_1"/>
    <protectedRange password="CF19" sqref="B1432" name="KLJUC_6_2_2"/>
    <protectedRange password="CF19" sqref="B1432" name="l_6_2"/>
    <protectedRange password="CF19" sqref="B1564:B1565 B1567" name="KLJUC_4_3_2_1"/>
    <protectedRange password="CF19" sqref="B1564:B1565 B1567" name="d_15_2_2_1"/>
    <protectedRange password="CF19" sqref="B1564:B1565 B1567" name="Range3_35_1_2_2_1"/>
    <protectedRange password="CF19" sqref="B1564:B1565 B1567" name="Ado D_35_1_2_2_1"/>
    <protectedRange password="CF19" sqref="B1564:B1565 B1567" name="Range4_35_1_2_2_1"/>
    <protectedRange password="CF19" sqref="B1564:B1565 B1567" name="DUBRAVKA_35_1_2_2_1"/>
    <protectedRange password="CF19" sqref="B1563 B1549 B1573" name="KLJUC_5_1_2_1"/>
    <protectedRange password="CF19" sqref="B1563 B1549 B1573" name="lijevo_3_1_2_1"/>
    <protectedRange password="CF19" sqref="B1563 B1549 B1573" name="d_4_1_2_1"/>
    <protectedRange password="CF19" sqref="B1563 B1549 B1573" name="Range3_33_1_2_1"/>
    <protectedRange password="CF19" sqref="B1563 B1549 B1573" name="Ado D_33_1_2_1"/>
    <protectedRange password="CF19" sqref="B1563 B1549 B1573" name="Range4_33_1_2_1"/>
    <protectedRange password="CF19" sqref="B1563 B1549 B1573" name="DUBRAVKA_33_1_2_1"/>
    <protectedRange password="CF19" sqref="B1563 B1549 B1573" name="KLJUC_4_1_1_2_1"/>
    <protectedRange password="CF19" sqref="B1563 B1549 B1573" name="l_3_1_2_1"/>
    <protectedRange password="CF19" sqref="B1568 B1570:B1572 B1550:B1552 B1566 B1578:B1580" name="lijevo_5_4_2_1"/>
    <protectedRange password="CF19" sqref="B1568 B1570:B1572 B1550:B1552 B1566 B1578:B1580" name="d_6_3_1_2_1"/>
    <protectedRange password="CF19" sqref="B1568 B1570:B1572 B1550:B1552 B1566 B1578:B1580" name="Range3_5_3_1_2_1"/>
    <protectedRange password="CF19" sqref="B1568 B1570:B1572 B1550:B1552 B1566 B1578:B1580" name="Ado D_6_3_1_2_1"/>
    <protectedRange password="CF19" sqref="B1568 B1570:B1572 B1550:B1552 B1566 B1578:B1580" name="Range4_5_3_1_2_1"/>
    <protectedRange password="CF19" sqref="B1568 B1570:B1572 B1550:B1552 B1566 B1578:B1580" name="DUBRAVKA_6_3_1_2_1"/>
    <protectedRange password="CF19" sqref="B1568 B1570:B1572 B1550:B1552 B1566 B1578:B1580" name="KLJUC_8_3_2_1"/>
    <protectedRange password="CF19" sqref="B1568 B1570:B1572 B1550:B1552 B1566 B1578:B1580" name="l_5_4_2_1"/>
    <protectedRange sqref="E483:F483" name="Range2_2"/>
    <protectedRange password="C758" sqref="A483:D483" name="Range1_6"/>
    <protectedRange password="C758" sqref="A472:D477 B480:B481 B471:D471" name="Range1_8_2"/>
    <protectedRange sqref="E26:F26 E28:F28" name="Range2_3"/>
    <protectedRange password="C758" sqref="B26:D26 A28:D28" name="Range1_2"/>
    <protectedRange password="C758" sqref="A70:A71 A64 A66:A68" name="Range1_3"/>
    <protectedRange password="C758" sqref="A53:A58" name="Range1_8_3"/>
    <protectedRange sqref="E8:F20" name="Range2_4"/>
    <protectedRange password="C758" sqref="A8:D20" name="Range1_4"/>
    <protectedRange sqref="E81:F91" name="Range2_6"/>
    <protectedRange password="C758" sqref="A81:D91" name="Range1_5"/>
    <protectedRange sqref="E160:F184" name="Range2_7"/>
    <protectedRange password="C758" sqref="A160:D165 A167:D184 A166 D166" name="Range1_7"/>
    <protectedRange sqref="E386:F402" name="Range2_8"/>
    <protectedRange password="C758" sqref="A386:D402" name="Range1_9"/>
    <protectedRange sqref="E98:F99" name="Range2_9"/>
    <protectedRange password="C758" sqref="C98:D99" name="Range1_10"/>
    <protectedRange password="CF19" sqref="E136:F136" name="d_21_4_1_1"/>
    <protectedRange password="CF19" sqref="E136:F136" name="dubrava_18_5_1_1"/>
    <protectedRange password="CF19" sqref="E136:F136" name="DUBRAVKA_42_1_4_1_1"/>
    <protectedRange password="CF19" sqref="E136:F136" name="du_21_4_1_1"/>
    <protectedRange sqref="E145:F154" name="Range2_4_1"/>
    <protectedRange password="C758" sqref="C151:D151 A152:D154 A151 A145:D150" name="Range1_2_1"/>
    <protectedRange sqref="E155:F155" name="Range2_10"/>
    <protectedRange password="C758" sqref="C155" name="Range1_13"/>
    <protectedRange password="C758" sqref="A155:B155" name="Range1_2_2"/>
    <protectedRange sqref="E381:F381" name="Range2_11"/>
    <protectedRange password="C758" sqref="C381" name="Range1_14"/>
    <protectedRange sqref="E379:F379 E377 E343:F367" name="Range2_6_1"/>
    <protectedRange password="C758" sqref="A381:B381 A379:D379 A343:D367" name="Range1_3_1"/>
    <protectedRange sqref="E378" name="Range2_6_2"/>
    <protectedRange password="CF19" sqref="B224" name="lijevo_4_1_1_5_2"/>
    <protectedRange password="CF19" sqref="B224" name="d_4_2_1_5_2"/>
    <protectedRange password="CF19" sqref="B224" name="Range3_5_1_1_5_2"/>
    <protectedRange password="CF19" sqref="B224" name="Ado D_4_2_1_5_2"/>
    <protectedRange password="CF19" sqref="B224" name="Range4_5_1_1_5_2"/>
    <protectedRange password="CF19" sqref="B224" name="DUBRAVKA_4_1_1_5_2"/>
    <protectedRange password="CF19" sqref="B224" name="KLJUC_4_1_1_5_2"/>
    <protectedRange password="CF19" sqref="B224" name="l_4_1_1_5_2"/>
    <protectedRange password="CF19" sqref="B229" name="lijevo_4_1_1_6_1_3"/>
    <protectedRange password="CF19" sqref="B229" name="d_4_2_1_6_1_3"/>
    <protectedRange password="CF19" sqref="B229" name="Range3_5_1_1_6_1_3"/>
    <protectedRange password="CF19" sqref="B229" name="Ado D_4_2_1_6_1_3"/>
    <protectedRange password="CF19" sqref="B229" name="Range4_5_1_1_6_1_3"/>
    <protectedRange password="CF19" sqref="B229" name="DUBRAVKA_4_1_1_6_1_3"/>
    <protectedRange password="CF19" sqref="B229" name="KLJUC_4_1_1_6_1_3"/>
    <protectedRange password="CF19" sqref="B229" name="l_4_1_1_6_1_3"/>
    <protectedRange password="CF19" sqref="B212" name="lijevo_4_1_1_9_2_3"/>
    <protectedRange password="CF19" sqref="B212" name="d_4_2_1_9_2_3"/>
    <protectedRange password="CF19" sqref="B212" name="Range3_5_1_1_9_2_3"/>
    <protectedRange password="CF19" sqref="B212" name="Ado D_4_2_1_9_2_3"/>
    <protectedRange password="CF19" sqref="B212" name="Range4_5_1_1_9_2_3"/>
    <protectedRange password="CF19" sqref="B212" name="DUBRAVKA_4_1_1_9_2_3"/>
    <protectedRange password="CF19" sqref="B212" name="KLJUC_4_1_1_9_2_3"/>
    <protectedRange password="CF19" sqref="B212" name="l_4_1_1_9_2_3"/>
    <protectedRange password="C758" sqref="A212 A214:A226 A201:A204" name="Range1_3_4_1_3"/>
    <protectedRange password="CF19" sqref="B214:B223 B225:B228 B201:B206" name="lijevo_4_1_1_5_6_1"/>
    <protectedRange password="CF19" sqref="B214:B223 B225:B228 B201:B206" name="d_4_2_1_5_6_1"/>
    <protectedRange password="CF19" sqref="B214:B223 B225:B228 B201:B206" name="Range3_5_1_1_5_7_1"/>
    <protectedRange password="CF19" sqref="B214:B223 B225:B228 B201:B206" name="Ado D_4_2_1_5_7_1"/>
    <protectedRange password="CF19" sqref="B214:B223 B225:B228 B201:B206" name="Range4_5_1_1_5_7_1"/>
    <protectedRange password="CF19" sqref="B214:B223 B225:B228 B201:B206" name="DUBRAVKA_4_1_1_5_7_1"/>
    <protectedRange password="CF19" sqref="B214:B223 B225:B228 B201:B206" name="KLJUC_4_1_1_5_7_1"/>
    <protectedRange password="CF19" sqref="B214:B223 B225:B228 B201:B206" name="l_4_1_1_5_7_1"/>
    <protectedRange password="CF19" sqref="B267" name="lijevo_4_1_1_1_1"/>
    <protectedRange password="CF19" sqref="B267" name="d_4_2_1_1_1"/>
    <protectedRange password="CF19" sqref="B267" name="Range3_5_1_1_1_1"/>
    <protectedRange password="CF19" sqref="B267" name="Ado D_4_2_1_1_1"/>
    <protectedRange password="CF19" sqref="B267" name="Range4_5_1_1_1_1"/>
    <protectedRange password="CF19" sqref="B267" name="DUBRAVKA_4_1_1_1_1"/>
    <protectedRange password="CF19" sqref="B267" name="KLJUC_4_1_1_1_1"/>
    <protectedRange password="CF19" sqref="B267" name="l_4_1_1_1"/>
    <protectedRange password="CF19" sqref="B260:B266" name="lijevo_4_1_1_7_2"/>
    <protectedRange password="CF19" sqref="B260:B266" name="d_4_2_1_7_2"/>
    <protectedRange password="CF19" sqref="B260:B266" name="Range3_5_1_1_7_2"/>
    <protectedRange password="CF19" sqref="B260:B266" name="Ado D_4_2_1_7_2"/>
    <protectedRange password="CF19" sqref="B260:B266" name="Range4_5_1_1_7_2"/>
    <protectedRange password="CF19" sqref="B260:B266" name="DUBRAVKA_4_1_1_7_2"/>
    <protectedRange password="CF19" sqref="B260:B266" name="KLJUC_4_1_1_7_2"/>
    <protectedRange password="CF19" sqref="B260:B266" name="l_4_1_1_7_2"/>
    <protectedRange password="CF19" sqref="B245 B268" name="lijevo_4_1_1_7_1_1"/>
    <protectedRange password="CF19" sqref="B245 B268" name="d_4_2_1_7_1_1"/>
    <protectedRange password="CF19" sqref="B245 B268" name="Range3_5_1_1_7_1_1"/>
    <protectedRange password="CF19" sqref="B245 B268" name="Ado D_4_2_1_7_1_1"/>
    <protectedRange password="CF19" sqref="B245 B268" name="Range4_5_1_1_7_1_1"/>
    <protectedRange password="CF19" sqref="B245 B268" name="DUBRAVKA_4_1_1_7_1_1"/>
    <protectedRange password="CF19" sqref="B245 B268" name="KLJUC_4_1_1_7_1_1"/>
    <protectedRange password="CF19" sqref="B245 B268" name="l_4_1_1_7_1_1"/>
    <protectedRange password="CF19" sqref="B247:B259" name="lijevo_4_1_1_5_6_1_2"/>
    <protectedRange password="CF19" sqref="B247:B259" name="d_4_2_1_5_6_1_2"/>
    <protectedRange password="CF19" sqref="B247:B259" name="Range3_5_1_1_5_7_1_2"/>
    <protectedRange password="CF19" sqref="B247:B259" name="Ado D_4_2_1_5_7_1_2"/>
    <protectedRange password="CF19" sqref="B247:B259" name="Range4_5_1_1_5_7_1_2"/>
    <protectedRange password="CF19" sqref="B247:B259" name="DUBRAVKA_4_1_1_5_7_1_2"/>
    <protectedRange password="CF19" sqref="B247:B259" name="KLJUC_4_1_1_5_7_1_2"/>
    <protectedRange password="CF19" sqref="B247:B259" name="l_4_1_1_5_7_1_2"/>
    <protectedRange sqref="E307:F319 E324:F324 E326:F336" name="Range2_12"/>
    <protectedRange password="CF19" sqref="B307 B324" name="lijevo_4_1_1_9_2_4"/>
    <protectedRange password="CF19" sqref="B307 B324" name="d_4_2_1_9_2_4"/>
    <protectedRange password="CF19" sqref="B307 B324" name="Range3_5_1_1_9_2_4"/>
    <protectedRange password="CF19" sqref="B307 B324" name="Ado D_4_2_1_9_2_4"/>
    <protectedRange password="CF19" sqref="B307 B324" name="Range4_5_1_1_9_2_4"/>
    <protectedRange password="CF19" sqref="B307 B324" name="DUBRAVKA_4_1_1_9_2_4"/>
    <protectedRange password="CF19" sqref="B307 B324" name="KLJUC_4_1_1_9_2_4"/>
    <protectedRange password="CF19" sqref="B307 B324" name="l_4_1_1_9_2_4"/>
    <protectedRange password="C758" sqref="A307:A318 A324 A326:A335" name="Range1_3_4_1_4"/>
    <protectedRange password="CF19" sqref="B308:B319 B326:B336" name="lijevo_4_1_1_5_6_4"/>
    <protectedRange password="CF19" sqref="B308:B319 B326:B336" name="d_4_2_1_5_6_4"/>
    <protectedRange password="CF19" sqref="B308:B319 B326:B336" name="Range3_5_1_1_5_7_4"/>
    <protectedRange password="CF19" sqref="B308:B319 B326:B336" name="Ado D_4_2_1_5_7_4"/>
    <protectedRange password="CF19" sqref="B308:B319 B326:B336" name="Range4_5_1_1_5_7_4"/>
    <protectedRange password="CF19" sqref="B308:B319 B326:B336" name="DUBRAVKA_4_1_1_5_7_4"/>
    <protectedRange password="CF19" sqref="B308:B319 B326:B336" name="KLJUC_4_1_1_5_7_4"/>
    <protectedRange password="CF19" sqref="B308:B319 B326:B336" name="l_4_1_1_5_7_4"/>
    <protectedRange password="C758" sqref="C834:C837" name="Range1_3_1_1"/>
    <protectedRange sqref="E1:E3" name="Range2_1"/>
    <protectedRange password="C758" sqref="F1:F3 D1:D3 A1:B3" name="Range1_1"/>
  </protectedRanges>
  <mergeCells count="220">
    <mergeCell ref="B1:F1"/>
    <mergeCell ref="B801:F801"/>
    <mergeCell ref="B810:F810"/>
    <mergeCell ref="B811:F811"/>
    <mergeCell ref="B812:F812"/>
    <mergeCell ref="B813:F813"/>
    <mergeCell ref="B814:F814"/>
    <mergeCell ref="B815:F815"/>
    <mergeCell ref="B816:F816"/>
    <mergeCell ref="B4:F4"/>
    <mergeCell ref="E657:F657"/>
    <mergeCell ref="E658:F658"/>
    <mergeCell ref="E659:F659"/>
    <mergeCell ref="E660:F660"/>
    <mergeCell ref="B651:D651"/>
    <mergeCell ref="E651:F651"/>
    <mergeCell ref="B652:C652"/>
    <mergeCell ref="E652:F652"/>
    <mergeCell ref="E653:F653"/>
    <mergeCell ref="E654:F654"/>
    <mergeCell ref="B643:F643"/>
    <mergeCell ref="B647:F647"/>
    <mergeCell ref="B648:F648"/>
    <mergeCell ref="B649:D649"/>
    <mergeCell ref="B817:F817"/>
    <mergeCell ref="B361:F361"/>
    <mergeCell ref="B362:F362"/>
    <mergeCell ref="B363:F363"/>
    <mergeCell ref="B364:F364"/>
    <mergeCell ref="B365:F365"/>
    <mergeCell ref="B366:F366"/>
    <mergeCell ref="B798:F798"/>
    <mergeCell ref="B799:F799"/>
    <mergeCell ref="B800:F800"/>
    <mergeCell ref="B712:F712"/>
    <mergeCell ref="B713:F713"/>
    <mergeCell ref="B714:F714"/>
    <mergeCell ref="B715:F715"/>
    <mergeCell ref="B716:F716"/>
    <mergeCell ref="B717:F717"/>
    <mergeCell ref="B661:F661"/>
    <mergeCell ref="B707:F707"/>
    <mergeCell ref="B708:F708"/>
    <mergeCell ref="B709:F709"/>
    <mergeCell ref="B710:F710"/>
    <mergeCell ref="B711:F711"/>
    <mergeCell ref="E655:F655"/>
    <mergeCell ref="E656:F656"/>
    <mergeCell ref="I1220:M1225"/>
    <mergeCell ref="B883:E883"/>
    <mergeCell ref="B884:E884"/>
    <mergeCell ref="B885:E885"/>
    <mergeCell ref="B886:E886"/>
    <mergeCell ref="I1132:M1137"/>
    <mergeCell ref="B875:E875"/>
    <mergeCell ref="B876:E876"/>
    <mergeCell ref="B877:E877"/>
    <mergeCell ref="B878:E878"/>
    <mergeCell ref="B879:E879"/>
    <mergeCell ref="B880:E880"/>
    <mergeCell ref="B882:E882"/>
    <mergeCell ref="B869:E869"/>
    <mergeCell ref="B870:E870"/>
    <mergeCell ref="B871:E871"/>
    <mergeCell ref="B872:E872"/>
    <mergeCell ref="B873:E873"/>
    <mergeCell ref="B874:E874"/>
    <mergeCell ref="B862:E862"/>
    <mergeCell ref="B863:D863"/>
    <mergeCell ref="B864:D864"/>
    <mergeCell ref="B866:E866"/>
    <mergeCell ref="B867:E867"/>
    <mergeCell ref="B868:E868"/>
    <mergeCell ref="B865:E865"/>
    <mergeCell ref="B854:E854"/>
    <mergeCell ref="B855:E855"/>
    <mergeCell ref="B856:E856"/>
    <mergeCell ref="B857:E857"/>
    <mergeCell ref="B861:E861"/>
    <mergeCell ref="B848:D848"/>
    <mergeCell ref="B853:E853"/>
    <mergeCell ref="B849:E849"/>
    <mergeCell ref="B860:E860"/>
    <mergeCell ref="H763:L763"/>
    <mergeCell ref="H771:K771"/>
    <mergeCell ref="H727:L727"/>
    <mergeCell ref="N727:R730"/>
    <mergeCell ref="H735:L735"/>
    <mergeCell ref="H742:L742"/>
    <mergeCell ref="H747:L747"/>
    <mergeCell ref="H752:L752"/>
    <mergeCell ref="B718:F718"/>
    <mergeCell ref="B719:F719"/>
    <mergeCell ref="B720:F720"/>
    <mergeCell ref="B721:F721"/>
    <mergeCell ref="B722:F722"/>
    <mergeCell ref="B723:F723"/>
    <mergeCell ref="E649:F649"/>
    <mergeCell ref="B650:D650"/>
    <mergeCell ref="E650:F650"/>
    <mergeCell ref="B605:F605"/>
    <mergeCell ref="B606:F606"/>
    <mergeCell ref="B607:F607"/>
    <mergeCell ref="B640:F640"/>
    <mergeCell ref="B641:F641"/>
    <mergeCell ref="B642:F642"/>
    <mergeCell ref="B599:F599"/>
    <mergeCell ref="B600:F600"/>
    <mergeCell ref="B601:F601"/>
    <mergeCell ref="B602:F602"/>
    <mergeCell ref="B603:F603"/>
    <mergeCell ref="B604:F604"/>
    <mergeCell ref="B593:F593"/>
    <mergeCell ref="B594:F594"/>
    <mergeCell ref="B595:F595"/>
    <mergeCell ref="B596:F596"/>
    <mergeCell ref="B597:F597"/>
    <mergeCell ref="B598:F598"/>
    <mergeCell ref="B504:F504"/>
    <mergeCell ref="B505:F505"/>
    <mergeCell ref="B506:F506"/>
    <mergeCell ref="B507:F507"/>
    <mergeCell ref="B508:F508"/>
    <mergeCell ref="B592:F592"/>
    <mergeCell ref="B498:F498"/>
    <mergeCell ref="B499:F499"/>
    <mergeCell ref="B500:F500"/>
    <mergeCell ref="B501:F501"/>
    <mergeCell ref="B502:F502"/>
    <mergeCell ref="B503:F503"/>
    <mergeCell ref="B435:F435"/>
    <mergeCell ref="B436:F436"/>
    <mergeCell ref="B437:F437"/>
    <mergeCell ref="B438:F438"/>
    <mergeCell ref="B439:F439"/>
    <mergeCell ref="B440:F440"/>
    <mergeCell ref="B429:F429"/>
    <mergeCell ref="B430:F430"/>
    <mergeCell ref="B431:F431"/>
    <mergeCell ref="B432:F432"/>
    <mergeCell ref="B433:F433"/>
    <mergeCell ref="B434:F434"/>
    <mergeCell ref="B428:F428"/>
    <mergeCell ref="B398:F398"/>
    <mergeCell ref="B399:F399"/>
    <mergeCell ref="B400:F400"/>
    <mergeCell ref="B401:F401"/>
    <mergeCell ref="B402:F402"/>
    <mergeCell ref="B392:F392"/>
    <mergeCell ref="B393:F393"/>
    <mergeCell ref="B394:F394"/>
    <mergeCell ref="B395:F395"/>
    <mergeCell ref="B396:F396"/>
    <mergeCell ref="B397:F397"/>
    <mergeCell ref="B386:F386"/>
    <mergeCell ref="B387:F387"/>
    <mergeCell ref="B388:F388"/>
    <mergeCell ref="B389:F389"/>
    <mergeCell ref="B390:F390"/>
    <mergeCell ref="B391:F391"/>
    <mergeCell ref="B178:F178"/>
    <mergeCell ref="B179:F179"/>
    <mergeCell ref="B180:F180"/>
    <mergeCell ref="B181:F181"/>
    <mergeCell ref="B347:F347"/>
    <mergeCell ref="B348:F348"/>
    <mergeCell ref="B349:F349"/>
    <mergeCell ref="B350:F350"/>
    <mergeCell ref="B351:F351"/>
    <mergeCell ref="B352:F352"/>
    <mergeCell ref="B353:F353"/>
    <mergeCell ref="B354:F354"/>
    <mergeCell ref="B355:F355"/>
    <mergeCell ref="B356:F356"/>
    <mergeCell ref="B357:F357"/>
    <mergeCell ref="B358:F358"/>
    <mergeCell ref="B359:F359"/>
    <mergeCell ref="B360:F360"/>
    <mergeCell ref="B172:F172"/>
    <mergeCell ref="B173:F173"/>
    <mergeCell ref="B174:F174"/>
    <mergeCell ref="B175:F175"/>
    <mergeCell ref="B176:F176"/>
    <mergeCell ref="B177:F177"/>
    <mergeCell ref="B166:D166"/>
    <mergeCell ref="B167:F167"/>
    <mergeCell ref="B168:F168"/>
    <mergeCell ref="B169:F169"/>
    <mergeCell ref="B170:F170"/>
    <mergeCell ref="B171:F171"/>
    <mergeCell ref="B160:F160"/>
    <mergeCell ref="B161:F161"/>
    <mergeCell ref="B162:F162"/>
    <mergeCell ref="B163:F163"/>
    <mergeCell ref="B164:F164"/>
    <mergeCell ref="B165:F165"/>
    <mergeCell ref="B86:F86"/>
    <mergeCell ref="B87:F87"/>
    <mergeCell ref="B88:F88"/>
    <mergeCell ref="B89:F89"/>
    <mergeCell ref="B90:F90"/>
    <mergeCell ref="B91:F91"/>
    <mergeCell ref="B83:F83"/>
    <mergeCell ref="B84:F84"/>
    <mergeCell ref="B85:F85"/>
    <mergeCell ref="B14:F14"/>
    <mergeCell ref="B15:F15"/>
    <mergeCell ref="B16:F16"/>
    <mergeCell ref="B17:F17"/>
    <mergeCell ref="B18:F18"/>
    <mergeCell ref="B19:F19"/>
    <mergeCell ref="B8:F8"/>
    <mergeCell ref="B9:F9"/>
    <mergeCell ref="B10:F10"/>
    <mergeCell ref="B11:F11"/>
    <mergeCell ref="B12:F12"/>
    <mergeCell ref="B13:F13"/>
    <mergeCell ref="B20:F20"/>
    <mergeCell ref="B81:F81"/>
    <mergeCell ref="B82:F82"/>
  </mergeCells>
  <phoneticPr fontId="47" type="noConversion"/>
  <pageMargins left="0.39370078740157483" right="0.11811023622047245" top="0.57499999999999996" bottom="0.39370078740157483" header="0.31496062992125984" footer="0.15748031496062992"/>
  <pageSetup paperSize="9" scale="92" orientation="portrait" useFirstPageNumber="1" r:id="rId1"/>
  <headerFooter alignWithMargins="0">
    <oddHeader>&amp;R&amp;"Arial Narrow,Regular"&amp;7FABRIKARHITEKTI  D.O.O. ZA PROJEKTIRANJE | OIB 64639141070 | KAČIĆEVA 6A | ZG | T 00 385 1 3907042 | M 00 385 91 5021163 | WWW.FABRIKA-ARHITEKTI.COM</oddHeader>
    <oddFooter>&amp;R&amp;"Arial Narrow,Regular"&amp;8POPRAVAK KONSTRUKCIJE ZGRADE NAKON POTRESA | K.Č.BR. 1983/1 K.O. CENTAR | ILICA 73 | ZAGREB | 02/2021 |||||||||||||||||||||||||||||||||||||  &amp;P/106</oddFooter>
  </headerFooter>
  <rowBreaks count="60" manualBreakCount="60">
    <brk id="21" max="5" man="1"/>
    <brk id="40" max="5" man="1"/>
    <brk id="76" max="5" man="1"/>
    <brk id="92" max="5" man="1"/>
    <brk id="113" max="5" man="1"/>
    <brk id="133" max="5" man="1"/>
    <brk id="144" max="5" man="1"/>
    <brk id="155" max="5" man="1"/>
    <brk id="182" max="5" man="1"/>
    <brk id="244" max="5" man="1"/>
    <brk id="321" max="5" man="1"/>
    <brk id="342" max="5" man="1"/>
    <brk id="367" max="5" man="1"/>
    <brk id="381" max="5" man="1"/>
    <brk id="403" max="5" man="1"/>
    <brk id="423" max="5" man="1"/>
    <brk id="442" max="5" man="1"/>
    <brk id="493" max="5" man="1"/>
    <brk id="509" max="5" man="1"/>
    <brk id="561" max="5" man="1"/>
    <brk id="578" max="5" man="1"/>
    <brk id="587" max="5" man="1"/>
    <brk id="609" max="5" man="1"/>
    <brk id="635" max="5" man="1"/>
    <brk id="665" max="5" man="1"/>
    <brk id="678" max="5" man="1"/>
    <brk id="702" max="5" man="1"/>
    <brk id="724" max="5" man="1"/>
    <brk id="770" max="5" man="1"/>
    <brk id="793" max="5" man="1"/>
    <brk id="818" max="5" man="1"/>
    <brk id="838" max="5" man="1"/>
    <brk id="887" max="5" man="1"/>
    <brk id="945" max="5" man="1"/>
    <brk id="979" max="5" man="1"/>
    <brk id="1010" max="5" man="1"/>
    <brk id="1037" max="5" man="1"/>
    <brk id="1060" max="5" man="1"/>
    <brk id="1112" max="5" man="1"/>
    <brk id="1154" max="5" man="1"/>
    <brk id="1182" max="5" man="1"/>
    <brk id="1210" max="5" man="1"/>
    <brk id="1231" max="5" man="1"/>
    <brk id="1238" max="5" man="1"/>
    <brk id="1262" max="5" man="1"/>
    <brk id="1290" max="5" man="1"/>
    <brk id="1322" max="5" man="1"/>
    <brk id="1347" max="5" man="1"/>
    <brk id="1375" max="5" man="1"/>
    <brk id="1424" max="5" man="1"/>
    <brk id="1456" max="5" man="1"/>
    <brk id="1521" max="5" man="1"/>
    <brk id="1580" max="5" man="1"/>
    <brk id="1598" max="5" man="1"/>
    <brk id="1620" max="5" man="1"/>
    <brk id="1646" max="5" man="1"/>
    <brk id="1682" max="5" man="1"/>
    <brk id="1708" max="5" man="1"/>
    <brk id="1729" max="5" man="1"/>
    <brk id="1817"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4AB4D-D155-4C6F-91C6-107036F56EA7}">
  <dimension ref="A1:M1144"/>
  <sheetViews>
    <sheetView showZeros="0" view="pageBreakPreview" zoomScale="80" zoomScaleNormal="100" zoomScaleSheetLayoutView="80" workbookViewId="0">
      <selection activeCell="F1124" sqref="F1124"/>
    </sheetView>
  </sheetViews>
  <sheetFormatPr defaultColWidth="9.28515625" defaultRowHeight="14.25" x14ac:dyDescent="0.2"/>
  <cols>
    <col min="1" max="1" width="7.7109375" style="31" bestFit="1" customWidth="1"/>
    <col min="2" max="2" width="43.28515625" style="46" customWidth="1"/>
    <col min="3" max="3" width="8.42578125" style="21" customWidth="1"/>
    <col min="4" max="4" width="13.28515625" style="22" customWidth="1"/>
    <col min="5" max="5" width="14.5703125" style="22" customWidth="1"/>
    <col min="6" max="6" width="16.5703125" style="22" customWidth="1"/>
    <col min="7" max="7" width="9.28515625" style="31" customWidth="1"/>
    <col min="8" max="8" width="15.28515625" style="31" bestFit="1" customWidth="1"/>
    <col min="9" max="16384" width="9.28515625" style="31"/>
  </cols>
  <sheetData>
    <row r="1" spans="1:8" s="2" customFormat="1" ht="19.5" x14ac:dyDescent="0.35">
      <c r="A1" s="414" t="s">
        <v>19</v>
      </c>
      <c r="B1" s="479" t="s">
        <v>1800</v>
      </c>
      <c r="C1" s="480"/>
      <c r="D1" s="480"/>
      <c r="E1" s="480"/>
      <c r="F1" s="481"/>
    </row>
    <row r="2" spans="1:8" s="2" customFormat="1" ht="19.5" x14ac:dyDescent="0.35">
      <c r="A2" s="444"/>
      <c r="B2" s="445"/>
      <c r="C2" s="445"/>
      <c r="D2" s="445"/>
      <c r="E2" s="445"/>
      <c r="F2" s="445"/>
    </row>
    <row r="3" spans="1:8" s="2" customFormat="1" ht="19.5" x14ac:dyDescent="0.35">
      <c r="A3" s="444"/>
      <c r="B3" s="445"/>
      <c r="C3" s="445"/>
      <c r="D3" s="445"/>
      <c r="E3" s="445"/>
      <c r="F3" s="445"/>
    </row>
    <row r="4" spans="1:8" ht="33" customHeight="1" x14ac:dyDescent="0.2">
      <c r="A4" s="73" t="s">
        <v>140</v>
      </c>
      <c r="B4" s="482" t="s">
        <v>1700</v>
      </c>
      <c r="C4" s="482"/>
      <c r="D4" s="482"/>
      <c r="E4" s="482"/>
      <c r="F4" s="482"/>
    </row>
    <row r="5" spans="1:8" ht="15" x14ac:dyDescent="0.25">
      <c r="A5" s="45"/>
      <c r="B5" s="64"/>
    </row>
    <row r="6" spans="1:8" ht="15" x14ac:dyDescent="0.25">
      <c r="A6" s="45"/>
      <c r="B6" s="64" t="s">
        <v>13</v>
      </c>
    </row>
    <row r="7" spans="1:8" ht="15" x14ac:dyDescent="0.25">
      <c r="A7" s="45"/>
      <c r="B7" s="64"/>
    </row>
    <row r="8" spans="1:8" ht="56.65" customHeight="1" x14ac:dyDescent="0.25">
      <c r="A8" s="45"/>
      <c r="B8" s="467" t="s">
        <v>253</v>
      </c>
      <c r="C8" s="467"/>
      <c r="D8" s="467"/>
      <c r="E8" s="467"/>
      <c r="F8" s="467"/>
      <c r="G8" s="65"/>
      <c r="H8" s="65"/>
    </row>
    <row r="9" spans="1:8" ht="57.6" customHeight="1" x14ac:dyDescent="0.25">
      <c r="A9" s="45"/>
      <c r="B9" s="467" t="s">
        <v>76</v>
      </c>
      <c r="C9" s="467"/>
      <c r="D9" s="467"/>
      <c r="E9" s="467"/>
      <c r="F9" s="467"/>
    </row>
    <row r="10" spans="1:8" ht="29.65" customHeight="1" x14ac:dyDescent="0.25">
      <c r="A10" s="45"/>
      <c r="B10" s="467" t="s">
        <v>77</v>
      </c>
      <c r="C10" s="467"/>
      <c r="D10" s="467"/>
      <c r="E10" s="467"/>
      <c r="F10" s="467"/>
    </row>
    <row r="11" spans="1:8" ht="45.6" customHeight="1" x14ac:dyDescent="0.25">
      <c r="A11" s="45"/>
      <c r="B11" s="467" t="s">
        <v>121</v>
      </c>
      <c r="C11" s="467"/>
      <c r="D11" s="467"/>
      <c r="E11" s="467"/>
      <c r="F11" s="467"/>
    </row>
    <row r="12" spans="1:8" ht="60" customHeight="1" x14ac:dyDescent="0.25">
      <c r="A12" s="45"/>
      <c r="B12" s="467" t="s">
        <v>78</v>
      </c>
      <c r="C12" s="467"/>
      <c r="D12" s="467"/>
      <c r="E12" s="467"/>
      <c r="F12" s="467"/>
    </row>
    <row r="13" spans="1:8" ht="28.9" customHeight="1" x14ac:dyDescent="0.25">
      <c r="A13" s="45"/>
      <c r="B13" s="467" t="s">
        <v>79</v>
      </c>
      <c r="C13" s="467"/>
      <c r="D13" s="467"/>
      <c r="E13" s="467"/>
      <c r="F13" s="467"/>
    </row>
    <row r="14" spans="1:8" ht="57.6" customHeight="1" x14ac:dyDescent="0.25">
      <c r="A14" s="45"/>
      <c r="B14" s="467" t="s">
        <v>136</v>
      </c>
      <c r="C14" s="467"/>
      <c r="D14" s="467"/>
      <c r="E14" s="467"/>
      <c r="F14" s="467"/>
    </row>
    <row r="15" spans="1:8" ht="46.15" customHeight="1" x14ac:dyDescent="0.25">
      <c r="A15" s="45"/>
      <c r="B15" s="467" t="s">
        <v>80</v>
      </c>
      <c r="C15" s="467"/>
      <c r="D15" s="467"/>
      <c r="E15" s="467"/>
      <c r="F15" s="467"/>
    </row>
    <row r="16" spans="1:8" ht="30.6" customHeight="1" x14ac:dyDescent="0.25">
      <c r="A16" s="45"/>
      <c r="B16" s="467" t="s">
        <v>81</v>
      </c>
      <c r="C16" s="467"/>
      <c r="D16" s="467"/>
      <c r="E16" s="467"/>
      <c r="F16" s="467"/>
    </row>
    <row r="17" spans="1:8" ht="28.15" customHeight="1" x14ac:dyDescent="0.25">
      <c r="A17" s="45"/>
      <c r="B17" s="467" t="s">
        <v>138</v>
      </c>
      <c r="C17" s="467"/>
      <c r="D17" s="467"/>
      <c r="E17" s="467"/>
      <c r="F17" s="467"/>
    </row>
    <row r="18" spans="1:8" ht="46.15" customHeight="1" x14ac:dyDescent="0.25">
      <c r="A18" s="45"/>
      <c r="B18" s="467" t="s">
        <v>122</v>
      </c>
      <c r="C18" s="467"/>
      <c r="D18" s="467"/>
      <c r="E18" s="467"/>
      <c r="F18" s="467"/>
    </row>
    <row r="19" spans="1:8" ht="15" x14ac:dyDescent="0.25">
      <c r="A19" s="45"/>
      <c r="B19" s="467" t="s">
        <v>82</v>
      </c>
      <c r="C19" s="467"/>
      <c r="D19" s="467"/>
      <c r="E19" s="467"/>
      <c r="F19" s="467"/>
    </row>
    <row r="20" spans="1:8" ht="31.9" customHeight="1" x14ac:dyDescent="0.25">
      <c r="A20" s="45"/>
      <c r="B20" s="467" t="s">
        <v>130</v>
      </c>
      <c r="C20" s="467"/>
      <c r="D20" s="467"/>
      <c r="E20" s="467"/>
      <c r="F20" s="467"/>
    </row>
    <row r="21" spans="1:8" ht="15" x14ac:dyDescent="0.25">
      <c r="A21" s="45"/>
      <c r="B21" s="66"/>
      <c r="C21" s="33"/>
      <c r="D21" s="36"/>
      <c r="E21" s="36"/>
      <c r="F21" s="36"/>
    </row>
    <row r="22" spans="1:8" ht="15" x14ac:dyDescent="0.25">
      <c r="A22" s="45"/>
      <c r="B22" s="64"/>
      <c r="C22" s="75"/>
      <c r="D22" s="67" t="s">
        <v>17</v>
      </c>
      <c r="E22" s="67" t="s">
        <v>15</v>
      </c>
      <c r="F22" s="67" t="s">
        <v>16</v>
      </c>
    </row>
    <row r="23" spans="1:8" ht="15" x14ac:dyDescent="0.25">
      <c r="A23" s="45"/>
      <c r="B23" s="64"/>
      <c r="C23" s="75"/>
      <c r="D23" s="31"/>
      <c r="E23" s="31" t="s">
        <v>41</v>
      </c>
      <c r="F23" s="31"/>
    </row>
    <row r="24" spans="1:8" ht="15" x14ac:dyDescent="0.25">
      <c r="A24" s="45" t="s">
        <v>66</v>
      </c>
      <c r="B24" s="64" t="s">
        <v>45</v>
      </c>
      <c r="C24" s="75"/>
      <c r="D24" s="31"/>
      <c r="E24" s="31"/>
      <c r="F24" s="31"/>
    </row>
    <row r="25" spans="1:8" ht="15" x14ac:dyDescent="0.25">
      <c r="A25" s="45"/>
      <c r="B25" s="64"/>
      <c r="C25" s="75"/>
      <c r="D25" s="31"/>
      <c r="E25" s="31"/>
      <c r="F25" s="31"/>
    </row>
    <row r="26" spans="1:8" x14ac:dyDescent="0.2">
      <c r="A26" s="20" t="s">
        <v>18</v>
      </c>
      <c r="B26" s="34" t="s">
        <v>1190</v>
      </c>
      <c r="G26" s="215"/>
    </row>
    <row r="27" spans="1:8" ht="57" x14ac:dyDescent="0.2">
      <c r="A27" s="20"/>
      <c r="B27" s="34" t="s">
        <v>1191</v>
      </c>
    </row>
    <row r="28" spans="1:8" x14ac:dyDescent="0.2">
      <c r="A28" s="20"/>
      <c r="B28" s="34" t="s">
        <v>1192</v>
      </c>
      <c r="C28" s="21" t="s">
        <v>1193</v>
      </c>
      <c r="D28" s="22">
        <v>8</v>
      </c>
      <c r="F28" s="22">
        <f>D28*E28</f>
        <v>0</v>
      </c>
    </row>
    <row r="29" spans="1:8" x14ac:dyDescent="0.2">
      <c r="A29" s="20"/>
      <c r="B29" s="34"/>
    </row>
    <row r="30" spans="1:8" x14ac:dyDescent="0.2">
      <c r="A30" s="20"/>
      <c r="B30" s="94"/>
      <c r="C30" s="89"/>
      <c r="D30" s="80"/>
      <c r="E30" s="80"/>
      <c r="F30" s="80"/>
    </row>
    <row r="31" spans="1:8" ht="15" x14ac:dyDescent="0.25">
      <c r="A31" s="45" t="s">
        <v>66</v>
      </c>
      <c r="B31" s="64" t="s">
        <v>46</v>
      </c>
      <c r="C31" s="125"/>
      <c r="D31" s="31"/>
      <c r="F31" s="68">
        <f>SUM(F28:F30)</f>
        <v>0</v>
      </c>
      <c r="H31" s="67"/>
    </row>
    <row r="32" spans="1:8" ht="15" x14ac:dyDescent="0.25">
      <c r="A32" s="45" t="s">
        <v>67</v>
      </c>
      <c r="B32" s="64" t="s">
        <v>47</v>
      </c>
    </row>
    <row r="33" spans="1:7" ht="15" x14ac:dyDescent="0.25">
      <c r="A33" s="45"/>
      <c r="B33" s="64"/>
    </row>
    <row r="34" spans="1:7" x14ac:dyDescent="0.2">
      <c r="A34" s="20"/>
      <c r="B34" s="34" t="s">
        <v>13</v>
      </c>
    </row>
    <row r="35" spans="1:7" ht="15" x14ac:dyDescent="0.25">
      <c r="A35" s="45"/>
    </row>
    <row r="36" spans="1:7" x14ac:dyDescent="0.2">
      <c r="A36" s="47"/>
      <c r="B36" s="467" t="s">
        <v>48</v>
      </c>
      <c r="C36" s="467"/>
      <c r="D36" s="467"/>
      <c r="E36" s="467"/>
      <c r="F36" s="467"/>
    </row>
    <row r="37" spans="1:7" ht="100.9" customHeight="1" x14ac:dyDescent="0.2">
      <c r="A37" s="47"/>
      <c r="B37" s="467" t="s">
        <v>119</v>
      </c>
      <c r="C37" s="467"/>
      <c r="D37" s="467"/>
      <c r="E37" s="467"/>
      <c r="F37" s="467"/>
    </row>
    <row r="38" spans="1:7" s="48" customFormat="1" ht="31.15" customHeight="1" x14ac:dyDescent="0.2">
      <c r="A38" s="33"/>
      <c r="B38" s="468" t="s">
        <v>7</v>
      </c>
      <c r="C38" s="468"/>
      <c r="D38" s="468"/>
      <c r="E38" s="468"/>
      <c r="F38" s="468"/>
    </row>
    <row r="39" spans="1:7" ht="29.65" customHeight="1" x14ac:dyDescent="0.2">
      <c r="A39" s="47"/>
      <c r="B39" s="467" t="s">
        <v>123</v>
      </c>
      <c r="C39" s="467"/>
      <c r="D39" s="467"/>
      <c r="E39" s="467"/>
      <c r="F39" s="467"/>
    </row>
    <row r="40" spans="1:7" ht="45" customHeight="1" x14ac:dyDescent="0.2">
      <c r="A40" s="47"/>
      <c r="B40" s="467" t="s">
        <v>74</v>
      </c>
      <c r="C40" s="467"/>
      <c r="D40" s="467"/>
      <c r="E40" s="467"/>
      <c r="F40" s="467"/>
    </row>
    <row r="41" spans="1:7" ht="46.15" customHeight="1" x14ac:dyDescent="0.2">
      <c r="A41" s="47"/>
      <c r="B41" s="467" t="s">
        <v>69</v>
      </c>
      <c r="C41" s="467"/>
      <c r="D41" s="467"/>
      <c r="E41" s="467"/>
      <c r="F41" s="467"/>
    </row>
    <row r="42" spans="1:7" ht="30" customHeight="1" x14ac:dyDescent="0.2">
      <c r="A42" s="20"/>
      <c r="B42" s="467" t="s">
        <v>8</v>
      </c>
      <c r="C42" s="467"/>
      <c r="D42" s="467"/>
      <c r="E42" s="467"/>
      <c r="F42" s="467"/>
    </row>
    <row r="43" spans="1:7" ht="45" customHeight="1" x14ac:dyDescent="0.2">
      <c r="A43" s="20"/>
      <c r="B43" s="467" t="s">
        <v>9</v>
      </c>
      <c r="C43" s="467"/>
      <c r="D43" s="467"/>
      <c r="E43" s="467"/>
      <c r="F43" s="467"/>
    </row>
    <row r="44" spans="1:7" ht="32.65" customHeight="1" x14ac:dyDescent="0.2">
      <c r="A44" s="20"/>
      <c r="B44" s="467" t="s">
        <v>10</v>
      </c>
      <c r="C44" s="467"/>
      <c r="D44" s="467"/>
      <c r="E44" s="467"/>
      <c r="F44" s="467"/>
    </row>
    <row r="45" spans="1:7" ht="43.15" customHeight="1" x14ac:dyDescent="0.2">
      <c r="A45" s="20"/>
      <c r="B45" s="467" t="s">
        <v>124</v>
      </c>
      <c r="C45" s="467"/>
      <c r="D45" s="467"/>
      <c r="E45" s="467"/>
      <c r="F45" s="467"/>
    </row>
    <row r="46" spans="1:7" ht="31.9" customHeight="1" x14ac:dyDescent="0.2">
      <c r="A46" s="20"/>
      <c r="B46" s="467" t="s">
        <v>11</v>
      </c>
      <c r="C46" s="467"/>
      <c r="D46" s="467"/>
      <c r="E46" s="467"/>
      <c r="F46" s="467"/>
    </row>
    <row r="47" spans="1:7" x14ac:dyDescent="0.2">
      <c r="A47" s="20"/>
      <c r="B47" s="34"/>
    </row>
    <row r="48" spans="1:7" x14ac:dyDescent="0.2">
      <c r="A48" s="183" t="s">
        <v>18</v>
      </c>
      <c r="B48" s="25" t="s">
        <v>1194</v>
      </c>
      <c r="G48" s="215"/>
    </row>
    <row r="49" spans="1:7" ht="71.25" x14ac:dyDescent="0.2">
      <c r="A49" s="183"/>
      <c r="B49" s="25" t="s">
        <v>1195</v>
      </c>
    </row>
    <row r="50" spans="1:7" ht="42.75" x14ac:dyDescent="0.2">
      <c r="A50" s="183"/>
      <c r="B50" s="25" t="s">
        <v>1196</v>
      </c>
      <c r="C50" s="28" t="s">
        <v>20</v>
      </c>
      <c r="D50" s="37">
        <v>1</v>
      </c>
      <c r="E50" s="110"/>
      <c r="F50" s="22">
        <f>D50*E50</f>
        <v>0</v>
      </c>
    </row>
    <row r="51" spans="1:7" x14ac:dyDescent="0.2">
      <c r="A51" s="183"/>
      <c r="B51" s="25"/>
      <c r="C51" s="28"/>
      <c r="D51" s="37"/>
      <c r="E51" s="110"/>
      <c r="F51" s="180"/>
    </row>
    <row r="52" spans="1:7" ht="28.5" x14ac:dyDescent="0.2">
      <c r="A52" s="422" t="s">
        <v>19</v>
      </c>
      <c r="B52" s="19" t="s">
        <v>1197</v>
      </c>
      <c r="D52" s="137"/>
      <c r="E52" s="181"/>
      <c r="F52" s="181"/>
      <c r="G52" s="215"/>
    </row>
    <row r="53" spans="1:7" x14ac:dyDescent="0.2">
      <c r="A53" s="184"/>
      <c r="B53" s="19" t="s">
        <v>1198</v>
      </c>
      <c r="C53" s="23" t="s">
        <v>20</v>
      </c>
      <c r="D53" s="182">
        <v>2</v>
      </c>
      <c r="E53" s="24"/>
      <c r="F53" s="24">
        <f>D53*E53</f>
        <v>0</v>
      </c>
    </row>
    <row r="54" spans="1:7" x14ac:dyDescent="0.2">
      <c r="A54" s="20"/>
      <c r="B54" s="34"/>
    </row>
    <row r="55" spans="1:7" ht="85.5" x14ac:dyDescent="0.2">
      <c r="A55" s="183" t="s">
        <v>25</v>
      </c>
      <c r="B55" s="25" t="s">
        <v>1614</v>
      </c>
      <c r="G55" s="215"/>
    </row>
    <row r="56" spans="1:7" x14ac:dyDescent="0.2">
      <c r="A56" s="183"/>
      <c r="B56" s="25" t="s">
        <v>145</v>
      </c>
      <c r="C56" s="28" t="s">
        <v>21</v>
      </c>
      <c r="D56" s="18">
        <v>20</v>
      </c>
      <c r="F56" s="22">
        <f>D56*E56</f>
        <v>0</v>
      </c>
    </row>
    <row r="57" spans="1:7" ht="15" x14ac:dyDescent="0.2">
      <c r="A57" s="73"/>
      <c r="B57" s="169"/>
    </row>
    <row r="58" spans="1:7" ht="57" x14ac:dyDescent="0.2">
      <c r="A58" s="183" t="s">
        <v>26</v>
      </c>
      <c r="B58" s="25" t="s">
        <v>1199</v>
      </c>
      <c r="C58" s="185"/>
      <c r="D58" s="110"/>
      <c r="E58" s="110"/>
      <c r="F58" s="180"/>
      <c r="G58" s="215"/>
    </row>
    <row r="59" spans="1:7" ht="28.5" x14ac:dyDescent="0.2">
      <c r="A59" s="98"/>
      <c r="B59" s="25" t="s">
        <v>1200</v>
      </c>
      <c r="C59" s="185"/>
      <c r="D59" s="110"/>
      <c r="E59" s="110"/>
      <c r="F59" s="180"/>
    </row>
    <row r="60" spans="1:7" ht="42.75" x14ac:dyDescent="0.2">
      <c r="A60" s="98"/>
      <c r="B60" s="25" t="s">
        <v>1201</v>
      </c>
      <c r="C60" s="185"/>
      <c r="D60" s="110"/>
      <c r="E60" s="110"/>
      <c r="F60" s="180"/>
    </row>
    <row r="61" spans="1:7" x14ac:dyDescent="0.2">
      <c r="A61" s="98"/>
      <c r="B61" s="25" t="s">
        <v>251</v>
      </c>
      <c r="C61" s="28" t="s">
        <v>137</v>
      </c>
      <c r="D61" s="37">
        <v>1</v>
      </c>
      <c r="E61" s="110"/>
      <c r="F61" s="22">
        <f>D61*E61</f>
        <v>0</v>
      </c>
    </row>
    <row r="62" spans="1:7" x14ac:dyDescent="0.2">
      <c r="A62" s="20"/>
      <c r="B62" s="34"/>
    </row>
    <row r="63" spans="1:7" ht="28.5" x14ac:dyDescent="0.2">
      <c r="A63" s="183" t="s">
        <v>27</v>
      </c>
      <c r="B63" s="25" t="s">
        <v>309</v>
      </c>
      <c r="C63" s="98"/>
      <c r="D63" s="99"/>
      <c r="E63" s="167"/>
      <c r="F63" s="167"/>
    </row>
    <row r="64" spans="1:7" ht="42.75" x14ac:dyDescent="0.2">
      <c r="A64" s="98"/>
      <c r="B64" s="25" t="s">
        <v>310</v>
      </c>
      <c r="C64" s="98"/>
      <c r="D64" s="99"/>
      <c r="E64" s="167"/>
    </row>
    <row r="65" spans="1:7" ht="28.5" x14ac:dyDescent="0.2">
      <c r="A65" s="168"/>
      <c r="B65" s="105" t="s">
        <v>144</v>
      </c>
      <c r="C65" s="28"/>
      <c r="D65" s="27"/>
    </row>
    <row r="66" spans="1:7" x14ac:dyDescent="0.2">
      <c r="A66" s="168"/>
      <c r="B66" s="105" t="s">
        <v>145</v>
      </c>
      <c r="C66" s="28"/>
      <c r="D66" s="27"/>
    </row>
    <row r="67" spans="1:7" ht="42.75" x14ac:dyDescent="0.2">
      <c r="A67" s="98" t="s">
        <v>83</v>
      </c>
      <c r="B67" s="25" t="s">
        <v>1203</v>
      </c>
      <c r="C67" s="28" t="s">
        <v>21</v>
      </c>
      <c r="D67" s="27">
        <v>9.3000000000000007</v>
      </c>
      <c r="F67" s="22">
        <f>D67*E67</f>
        <v>0</v>
      </c>
      <c r="G67" s="215"/>
    </row>
    <row r="68" spans="1:7" x14ac:dyDescent="0.2">
      <c r="A68" s="98" t="s">
        <v>84</v>
      </c>
      <c r="B68" s="105" t="s">
        <v>1204</v>
      </c>
      <c r="C68" s="28" t="s">
        <v>21</v>
      </c>
      <c r="D68" s="27">
        <v>16</v>
      </c>
      <c r="F68" s="22">
        <f>D68*E68</f>
        <v>0</v>
      </c>
      <c r="G68" s="215"/>
    </row>
    <row r="69" spans="1:7" ht="28.5" x14ac:dyDescent="0.2">
      <c r="A69" s="98" t="s">
        <v>127</v>
      </c>
      <c r="B69" s="105" t="s">
        <v>1205</v>
      </c>
      <c r="C69" s="28" t="s">
        <v>21</v>
      </c>
      <c r="D69" s="27">
        <v>16</v>
      </c>
      <c r="F69" s="22">
        <f>D69*E69</f>
        <v>0</v>
      </c>
      <c r="G69" s="215"/>
    </row>
    <row r="70" spans="1:7" x14ac:dyDescent="0.2">
      <c r="A70" s="47"/>
      <c r="B70" s="34"/>
    </row>
    <row r="71" spans="1:7" ht="114" x14ac:dyDescent="0.2">
      <c r="A71" s="38" t="s">
        <v>28</v>
      </c>
      <c r="B71" s="19" t="s">
        <v>1206</v>
      </c>
      <c r="C71" s="21" t="s">
        <v>21</v>
      </c>
      <c r="D71" s="22">
        <v>20</v>
      </c>
      <c r="F71" s="22">
        <f>D71*E71</f>
        <v>0</v>
      </c>
      <c r="G71" s="215"/>
    </row>
    <row r="72" spans="1:7" x14ac:dyDescent="0.2">
      <c r="B72" s="19"/>
    </row>
    <row r="73" spans="1:7" ht="193.9" customHeight="1" x14ac:dyDescent="0.2">
      <c r="A73" s="38" t="s">
        <v>29</v>
      </c>
      <c r="B73" s="19" t="s">
        <v>316</v>
      </c>
      <c r="G73" s="215"/>
    </row>
    <row r="74" spans="1:7" ht="99.75" x14ac:dyDescent="0.2">
      <c r="A74" s="38"/>
      <c r="B74" s="19" t="s">
        <v>217</v>
      </c>
    </row>
    <row r="75" spans="1:7" ht="71.25" x14ac:dyDescent="0.2">
      <c r="A75" s="38"/>
      <c r="B75" s="19" t="s">
        <v>218</v>
      </c>
    </row>
    <row r="76" spans="1:7" ht="28.5" x14ac:dyDescent="0.2">
      <c r="A76" s="38"/>
      <c r="B76" s="19" t="s">
        <v>219</v>
      </c>
    </row>
    <row r="77" spans="1:7" x14ac:dyDescent="0.2">
      <c r="A77" s="38" t="s">
        <v>220</v>
      </c>
      <c r="B77" s="19" t="s">
        <v>225</v>
      </c>
    </row>
    <row r="78" spans="1:7" ht="16.5" x14ac:dyDescent="0.2">
      <c r="A78" s="38"/>
      <c r="B78" s="19" t="s">
        <v>1058</v>
      </c>
      <c r="C78" s="21" t="s">
        <v>221</v>
      </c>
      <c r="D78" s="22">
        <v>16.5</v>
      </c>
      <c r="F78" s="22">
        <f>D78*E78</f>
        <v>0</v>
      </c>
    </row>
    <row r="79" spans="1:7" x14ac:dyDescent="0.2">
      <c r="A79" s="38" t="s">
        <v>256</v>
      </c>
      <c r="B79" s="19" t="s">
        <v>1207</v>
      </c>
    </row>
    <row r="80" spans="1:7" ht="28.5" x14ac:dyDescent="0.2">
      <c r="A80" s="38"/>
      <c r="B80" s="19" t="s">
        <v>1208</v>
      </c>
      <c r="C80" s="21" t="s">
        <v>221</v>
      </c>
      <c r="D80" s="22">
        <v>37.799999999999997</v>
      </c>
      <c r="F80" s="22">
        <f>D80*E80</f>
        <v>0</v>
      </c>
    </row>
    <row r="81" spans="1:7" x14ac:dyDescent="0.2">
      <c r="A81" s="38" t="s">
        <v>362</v>
      </c>
      <c r="B81" s="19" t="s">
        <v>1209</v>
      </c>
    </row>
    <row r="82" spans="1:7" ht="16.5" x14ac:dyDescent="0.2">
      <c r="A82" s="38"/>
      <c r="B82" s="19" t="s">
        <v>1210</v>
      </c>
      <c r="C82" s="21" t="s">
        <v>221</v>
      </c>
      <c r="D82" s="22">
        <v>3.5</v>
      </c>
      <c r="F82" s="22">
        <f>D82*E82</f>
        <v>0</v>
      </c>
    </row>
    <row r="83" spans="1:7" x14ac:dyDescent="0.2">
      <c r="A83" s="38" t="s">
        <v>363</v>
      </c>
      <c r="B83" s="19" t="s">
        <v>1211</v>
      </c>
    </row>
    <row r="84" spans="1:7" ht="16.5" x14ac:dyDescent="0.2">
      <c r="A84" s="38"/>
      <c r="B84" s="19" t="s">
        <v>1212</v>
      </c>
      <c r="C84" s="21" t="s">
        <v>221</v>
      </c>
      <c r="D84" s="22">
        <v>8.4</v>
      </c>
      <c r="F84" s="22">
        <f>D84*E84</f>
        <v>0</v>
      </c>
    </row>
    <row r="85" spans="1:7" x14ac:dyDescent="0.2">
      <c r="A85" s="38" t="s">
        <v>364</v>
      </c>
      <c r="B85" s="19" t="s">
        <v>226</v>
      </c>
    </row>
    <row r="86" spans="1:7" ht="28.5" x14ac:dyDescent="0.2">
      <c r="A86" s="38"/>
      <c r="B86" s="19" t="s">
        <v>1095</v>
      </c>
      <c r="C86" s="21" t="s">
        <v>221</v>
      </c>
      <c r="D86" s="22">
        <v>137.5</v>
      </c>
      <c r="F86" s="22">
        <f>D86*E86</f>
        <v>0</v>
      </c>
    </row>
    <row r="87" spans="1:7" x14ac:dyDescent="0.2">
      <c r="A87" s="38" t="s">
        <v>365</v>
      </c>
      <c r="B87" s="19" t="s">
        <v>1213</v>
      </c>
    </row>
    <row r="88" spans="1:7" ht="16.5" x14ac:dyDescent="0.2">
      <c r="A88" s="38"/>
      <c r="B88" s="105" t="s">
        <v>1214</v>
      </c>
      <c r="C88" s="21" t="s">
        <v>221</v>
      </c>
      <c r="D88" s="22">
        <v>3.2</v>
      </c>
      <c r="F88" s="22">
        <f>D88*E88</f>
        <v>0</v>
      </c>
    </row>
    <row r="89" spans="1:7" x14ac:dyDescent="0.2">
      <c r="A89" s="38" t="s">
        <v>366</v>
      </c>
      <c r="B89" s="19" t="s">
        <v>1215</v>
      </c>
    </row>
    <row r="90" spans="1:7" ht="16.5" x14ac:dyDescent="0.2">
      <c r="A90" s="38"/>
      <c r="B90" s="19" t="s">
        <v>1216</v>
      </c>
      <c r="C90" s="21" t="s">
        <v>221</v>
      </c>
      <c r="D90" s="22">
        <v>6.5</v>
      </c>
      <c r="F90" s="22">
        <f>D90*E90</f>
        <v>0</v>
      </c>
    </row>
    <row r="91" spans="1:7" x14ac:dyDescent="0.2">
      <c r="A91" s="38" t="s">
        <v>367</v>
      </c>
      <c r="B91" s="19" t="s">
        <v>1217</v>
      </c>
    </row>
    <row r="92" spans="1:7" ht="16.5" x14ac:dyDescent="0.2">
      <c r="A92" s="38"/>
      <c r="B92" s="19" t="s">
        <v>1218</v>
      </c>
      <c r="C92" s="21" t="s">
        <v>221</v>
      </c>
      <c r="D92" s="22">
        <v>11.5</v>
      </c>
      <c r="F92" s="22">
        <f>D92*E92</f>
        <v>0</v>
      </c>
    </row>
    <row r="93" spans="1:7" x14ac:dyDescent="0.2">
      <c r="A93" s="38" t="s">
        <v>368</v>
      </c>
      <c r="B93" s="19" t="s">
        <v>227</v>
      </c>
    </row>
    <row r="94" spans="1:7" ht="28.5" x14ac:dyDescent="0.2">
      <c r="A94" s="38"/>
      <c r="B94" s="19" t="s">
        <v>1059</v>
      </c>
      <c r="C94" s="21" t="s">
        <v>221</v>
      </c>
      <c r="D94" s="22">
        <v>72.5</v>
      </c>
      <c r="F94" s="22">
        <f>D94*E94</f>
        <v>0</v>
      </c>
    </row>
    <row r="95" spans="1:7" x14ac:dyDescent="0.2">
      <c r="A95" s="38"/>
      <c r="B95" s="19"/>
    </row>
    <row r="96" spans="1:7" ht="42.75" x14ac:dyDescent="0.2">
      <c r="A96" s="38" t="s">
        <v>42</v>
      </c>
      <c r="B96" s="19" t="s">
        <v>1219</v>
      </c>
      <c r="G96" s="215"/>
    </row>
    <row r="97" spans="1:7" ht="99.75" x14ac:dyDescent="0.2">
      <c r="A97" s="38"/>
      <c r="B97" s="19" t="s">
        <v>222</v>
      </c>
      <c r="G97" s="165"/>
    </row>
    <row r="98" spans="1:7" ht="71.25" x14ac:dyDescent="0.2">
      <c r="A98" s="38"/>
      <c r="B98" s="19" t="s">
        <v>218</v>
      </c>
    </row>
    <row r="99" spans="1:7" ht="28.5" x14ac:dyDescent="0.2">
      <c r="A99" s="38"/>
      <c r="B99" s="19" t="s">
        <v>219</v>
      </c>
    </row>
    <row r="100" spans="1:7" ht="16.5" x14ac:dyDescent="0.2">
      <c r="A100" s="201" t="s">
        <v>1633</v>
      </c>
      <c r="B100" s="19" t="s">
        <v>229</v>
      </c>
    </row>
    <row r="101" spans="1:7" ht="28.5" x14ac:dyDescent="0.2">
      <c r="A101" s="124"/>
      <c r="B101" s="39" t="s">
        <v>1060</v>
      </c>
    </row>
    <row r="102" spans="1:7" ht="16.5" x14ac:dyDescent="0.2">
      <c r="A102" s="124"/>
      <c r="B102" s="32" t="s">
        <v>1220</v>
      </c>
      <c r="C102" s="21" t="s">
        <v>21</v>
      </c>
      <c r="D102" s="22">
        <v>26.8</v>
      </c>
      <c r="F102" s="22">
        <f>D102*E102</f>
        <v>0</v>
      </c>
    </row>
    <row r="103" spans="1:7" ht="16.5" x14ac:dyDescent="0.2">
      <c r="A103" s="201" t="s">
        <v>1634</v>
      </c>
      <c r="B103" s="19" t="s">
        <v>230</v>
      </c>
    </row>
    <row r="104" spans="1:7" ht="16.5" x14ac:dyDescent="0.2">
      <c r="A104" s="124"/>
      <c r="B104" s="39" t="s">
        <v>1061</v>
      </c>
    </row>
    <row r="105" spans="1:7" ht="16.5" x14ac:dyDescent="0.2">
      <c r="A105" s="124"/>
      <c r="B105" s="32" t="s">
        <v>1062</v>
      </c>
      <c r="C105" s="21" t="s">
        <v>21</v>
      </c>
      <c r="D105" s="22">
        <v>8.4</v>
      </c>
      <c r="F105" s="22">
        <f>D105*E105</f>
        <v>0</v>
      </c>
    </row>
    <row r="106" spans="1:7" ht="16.5" x14ac:dyDescent="0.2">
      <c r="A106" s="201" t="s">
        <v>1635</v>
      </c>
      <c r="B106" s="19" t="s">
        <v>231</v>
      </c>
    </row>
    <row r="107" spans="1:7" ht="16.5" x14ac:dyDescent="0.2">
      <c r="A107" s="124"/>
      <c r="B107" s="39" t="s">
        <v>1063</v>
      </c>
    </row>
    <row r="108" spans="1:7" ht="16.5" x14ac:dyDescent="0.2">
      <c r="A108" s="124"/>
      <c r="B108" s="32" t="s">
        <v>1065</v>
      </c>
      <c r="C108" s="21" t="s">
        <v>21</v>
      </c>
      <c r="D108" s="22">
        <v>24.2</v>
      </c>
      <c r="F108" s="22">
        <f>D108*E108</f>
        <v>0</v>
      </c>
    </row>
    <row r="109" spans="1:7" ht="16.5" x14ac:dyDescent="0.2">
      <c r="A109" s="201" t="s">
        <v>1636</v>
      </c>
      <c r="B109" s="19" t="s">
        <v>232</v>
      </c>
    </row>
    <row r="110" spans="1:7" ht="16.5" x14ac:dyDescent="0.2">
      <c r="A110" s="124"/>
      <c r="B110" s="39" t="s">
        <v>1064</v>
      </c>
    </row>
    <row r="111" spans="1:7" ht="16.5" x14ac:dyDescent="0.2">
      <c r="A111" s="124"/>
      <c r="B111" s="32" t="s">
        <v>321</v>
      </c>
      <c r="C111" s="21" t="s">
        <v>21</v>
      </c>
      <c r="D111" s="22">
        <v>24.7</v>
      </c>
      <c r="F111" s="22">
        <f>D111*E111</f>
        <v>0</v>
      </c>
    </row>
    <row r="112" spans="1:7" ht="16.5" x14ac:dyDescent="0.2">
      <c r="A112" s="201" t="s">
        <v>1637</v>
      </c>
      <c r="B112" s="19" t="s">
        <v>233</v>
      </c>
    </row>
    <row r="113" spans="1:6" ht="28.5" x14ac:dyDescent="0.2">
      <c r="A113" s="124"/>
      <c r="B113" s="39" t="s">
        <v>1066</v>
      </c>
    </row>
    <row r="114" spans="1:6" ht="16.5" x14ac:dyDescent="0.2">
      <c r="A114" s="124"/>
      <c r="B114" s="32" t="s">
        <v>1221</v>
      </c>
      <c r="C114" s="21" t="s">
        <v>21</v>
      </c>
      <c r="D114" s="22">
        <v>6.4</v>
      </c>
      <c r="F114" s="22">
        <f>D114*E114</f>
        <v>0</v>
      </c>
    </row>
    <row r="115" spans="1:6" ht="16.5" x14ac:dyDescent="0.2">
      <c r="A115" s="201" t="s">
        <v>1638</v>
      </c>
      <c r="B115" s="19" t="s">
        <v>234</v>
      </c>
    </row>
    <row r="116" spans="1:6" ht="16.5" x14ac:dyDescent="0.2">
      <c r="A116" s="124"/>
      <c r="B116" s="39" t="s">
        <v>1067</v>
      </c>
    </row>
    <row r="117" spans="1:6" ht="16.5" x14ac:dyDescent="0.2">
      <c r="A117" s="124"/>
      <c r="B117" s="32" t="s">
        <v>320</v>
      </c>
      <c r="C117" s="21" t="s">
        <v>21</v>
      </c>
      <c r="D117" s="22">
        <v>33.5</v>
      </c>
      <c r="F117" s="22">
        <f>D117*E117</f>
        <v>0</v>
      </c>
    </row>
    <row r="118" spans="1:6" ht="16.5" x14ac:dyDescent="0.2">
      <c r="A118" s="201" t="s">
        <v>1639</v>
      </c>
      <c r="B118" s="19" t="s">
        <v>235</v>
      </c>
    </row>
    <row r="119" spans="1:6" ht="28.5" x14ac:dyDescent="0.2">
      <c r="A119" s="124"/>
      <c r="B119" s="39" t="s">
        <v>1068</v>
      </c>
    </row>
    <row r="120" spans="1:6" ht="16.5" x14ac:dyDescent="0.2">
      <c r="A120" s="124"/>
      <c r="B120" s="32" t="s">
        <v>319</v>
      </c>
      <c r="C120" s="21" t="s">
        <v>21</v>
      </c>
      <c r="D120" s="22">
        <v>14.8</v>
      </c>
      <c r="F120" s="22">
        <f>D120*E120</f>
        <v>0</v>
      </c>
    </row>
    <row r="121" spans="1:6" ht="16.5" x14ac:dyDescent="0.2">
      <c r="A121" s="201" t="s">
        <v>1640</v>
      </c>
      <c r="B121" s="19" t="s">
        <v>236</v>
      </c>
    </row>
    <row r="122" spans="1:6" ht="16.5" x14ac:dyDescent="0.2">
      <c r="A122" s="124"/>
      <c r="B122" s="39" t="s">
        <v>1069</v>
      </c>
    </row>
    <row r="123" spans="1:6" ht="16.5" x14ac:dyDescent="0.2">
      <c r="A123" s="124"/>
      <c r="B123" s="32" t="s">
        <v>324</v>
      </c>
      <c r="C123" s="21" t="s">
        <v>21</v>
      </c>
      <c r="D123" s="22">
        <v>24.2</v>
      </c>
      <c r="F123" s="22">
        <f>D123*E123</f>
        <v>0</v>
      </c>
    </row>
    <row r="124" spans="1:6" ht="16.5" x14ac:dyDescent="0.2">
      <c r="A124" s="201" t="s">
        <v>1641</v>
      </c>
      <c r="B124" s="19" t="s">
        <v>237</v>
      </c>
    </row>
    <row r="125" spans="1:6" ht="16.5" x14ac:dyDescent="0.2">
      <c r="A125" s="124"/>
      <c r="B125" s="39" t="s">
        <v>1070</v>
      </c>
    </row>
    <row r="126" spans="1:6" ht="16.5" x14ac:dyDescent="0.2">
      <c r="A126" s="124"/>
      <c r="B126" s="32" t="s">
        <v>318</v>
      </c>
      <c r="C126" s="21" t="s">
        <v>21</v>
      </c>
      <c r="D126" s="22">
        <v>20.3</v>
      </c>
      <c r="F126" s="22">
        <f>D126*E126</f>
        <v>0</v>
      </c>
    </row>
    <row r="127" spans="1:6" ht="16.5" x14ac:dyDescent="0.2">
      <c r="A127" s="201" t="s">
        <v>1716</v>
      </c>
      <c r="B127" s="19" t="s">
        <v>238</v>
      </c>
    </row>
    <row r="128" spans="1:6" ht="16.5" x14ac:dyDescent="0.2">
      <c r="A128" s="124"/>
      <c r="B128" s="39" t="s">
        <v>1071</v>
      </c>
    </row>
    <row r="129" spans="1:6" ht="16.5" x14ac:dyDescent="0.2">
      <c r="A129" s="124"/>
      <c r="B129" s="32" t="s">
        <v>322</v>
      </c>
      <c r="C129" s="21" t="s">
        <v>21</v>
      </c>
      <c r="D129" s="22">
        <v>10.4</v>
      </c>
      <c r="F129" s="22">
        <f>D129*E129</f>
        <v>0</v>
      </c>
    </row>
    <row r="130" spans="1:6" ht="16.5" x14ac:dyDescent="0.2">
      <c r="A130" s="201" t="s">
        <v>1717</v>
      </c>
      <c r="B130" s="19" t="s">
        <v>239</v>
      </c>
    </row>
    <row r="131" spans="1:6" ht="28.5" x14ac:dyDescent="0.2">
      <c r="A131" s="124"/>
      <c r="B131" s="39" t="s">
        <v>1072</v>
      </c>
    </row>
    <row r="132" spans="1:6" ht="16.5" x14ac:dyDescent="0.2">
      <c r="A132" s="124"/>
      <c r="B132" s="32" t="s">
        <v>1073</v>
      </c>
      <c r="C132" s="21" t="s">
        <v>21</v>
      </c>
      <c r="D132" s="22">
        <f>4*1.1+2*0.85</f>
        <v>6.1000000000000005</v>
      </c>
      <c r="F132" s="22">
        <f>D132*E132</f>
        <v>0</v>
      </c>
    </row>
    <row r="133" spans="1:6" ht="16.5" x14ac:dyDescent="0.2">
      <c r="A133" s="201" t="s">
        <v>1718</v>
      </c>
      <c r="B133" s="19" t="s">
        <v>240</v>
      </c>
    </row>
    <row r="134" spans="1:6" ht="16.5" x14ac:dyDescent="0.2">
      <c r="A134" s="124"/>
      <c r="B134" s="19" t="s">
        <v>1074</v>
      </c>
    </row>
    <row r="135" spans="1:6" ht="16.5" x14ac:dyDescent="0.2">
      <c r="A135" s="124"/>
      <c r="B135" s="32" t="s">
        <v>323</v>
      </c>
      <c r="C135" s="21" t="s">
        <v>21</v>
      </c>
      <c r="D135" s="22">
        <f>6.1+2.6</f>
        <v>8.6999999999999993</v>
      </c>
      <c r="F135" s="22">
        <f>D135*E135</f>
        <v>0</v>
      </c>
    </row>
    <row r="136" spans="1:6" ht="16.5" x14ac:dyDescent="0.2">
      <c r="A136" s="201" t="s">
        <v>1719</v>
      </c>
      <c r="B136" s="19" t="s">
        <v>1222</v>
      </c>
    </row>
    <row r="137" spans="1:6" ht="16.5" x14ac:dyDescent="0.2">
      <c r="A137" s="124"/>
      <c r="B137" s="39" t="s">
        <v>1075</v>
      </c>
    </row>
    <row r="138" spans="1:6" ht="16.5" x14ac:dyDescent="0.2">
      <c r="A138" s="124"/>
      <c r="B138" s="32" t="s">
        <v>317</v>
      </c>
      <c r="C138" s="21" t="s">
        <v>21</v>
      </c>
      <c r="D138" s="22">
        <v>23.2</v>
      </c>
      <c r="F138" s="22">
        <f>D138*E138</f>
        <v>0</v>
      </c>
    </row>
    <row r="139" spans="1:6" ht="16.5" x14ac:dyDescent="0.2">
      <c r="A139" s="201" t="s">
        <v>1720</v>
      </c>
      <c r="B139" s="19" t="s">
        <v>241</v>
      </c>
    </row>
    <row r="140" spans="1:6" ht="16.5" x14ac:dyDescent="0.2">
      <c r="A140" s="124"/>
      <c r="B140" s="19" t="s">
        <v>1076</v>
      </c>
    </row>
    <row r="141" spans="1:6" ht="16.5" x14ac:dyDescent="0.2">
      <c r="A141" s="124"/>
      <c r="B141" s="32" t="s">
        <v>1078</v>
      </c>
      <c r="C141" s="21" t="s">
        <v>21</v>
      </c>
      <c r="D141" s="22">
        <v>13.1</v>
      </c>
      <c r="F141" s="22">
        <f>D141*E141</f>
        <v>0</v>
      </c>
    </row>
    <row r="142" spans="1:6" ht="16.5" x14ac:dyDescent="0.2">
      <c r="A142" s="201" t="s">
        <v>1721</v>
      </c>
      <c r="B142" s="19" t="s">
        <v>242</v>
      </c>
    </row>
    <row r="143" spans="1:6" ht="16.5" x14ac:dyDescent="0.2">
      <c r="A143" s="124"/>
      <c r="B143" s="19" t="s">
        <v>1077</v>
      </c>
    </row>
    <row r="144" spans="1:6" ht="16.5" x14ac:dyDescent="0.2">
      <c r="A144" s="124"/>
      <c r="B144" s="32" t="s">
        <v>326</v>
      </c>
      <c r="C144" s="21" t="s">
        <v>21</v>
      </c>
      <c r="D144" s="22">
        <v>13.1</v>
      </c>
      <c r="F144" s="22">
        <f>D144*E144</f>
        <v>0</v>
      </c>
    </row>
    <row r="145" spans="1:6" ht="16.5" x14ac:dyDescent="0.2">
      <c r="A145" s="201" t="s">
        <v>1722</v>
      </c>
      <c r="B145" s="19" t="s">
        <v>243</v>
      </c>
    </row>
    <row r="146" spans="1:6" ht="16.5" x14ac:dyDescent="0.2">
      <c r="A146" s="124"/>
      <c r="B146" s="170" t="s">
        <v>1079</v>
      </c>
    </row>
    <row r="147" spans="1:6" ht="16.5" x14ac:dyDescent="0.2">
      <c r="A147" s="124"/>
      <c r="B147" s="32" t="s">
        <v>325</v>
      </c>
      <c r="C147" s="21" t="s">
        <v>21</v>
      </c>
      <c r="D147" s="22">
        <v>35.200000000000003</v>
      </c>
      <c r="F147" s="22">
        <f>D147*E147</f>
        <v>0</v>
      </c>
    </row>
    <row r="148" spans="1:6" ht="16.5" x14ac:dyDescent="0.2">
      <c r="A148" s="201" t="s">
        <v>1723</v>
      </c>
      <c r="B148" s="19" t="s">
        <v>244</v>
      </c>
    </row>
    <row r="149" spans="1:6" ht="28.5" x14ac:dyDescent="0.2">
      <c r="A149" s="124"/>
      <c r="B149" s="19" t="s">
        <v>1080</v>
      </c>
    </row>
    <row r="150" spans="1:6" ht="16.5" x14ac:dyDescent="0.2">
      <c r="A150" s="124"/>
      <c r="B150" s="32" t="s">
        <v>1083</v>
      </c>
      <c r="C150" s="21" t="s">
        <v>21</v>
      </c>
      <c r="D150" s="22">
        <v>19.2</v>
      </c>
      <c r="F150" s="22">
        <f>D150*E150</f>
        <v>0</v>
      </c>
    </row>
    <row r="151" spans="1:6" ht="16.5" x14ac:dyDescent="0.2">
      <c r="A151" s="201" t="s">
        <v>1724</v>
      </c>
      <c r="B151" s="19" t="s">
        <v>245</v>
      </c>
    </row>
    <row r="152" spans="1:6" ht="16.5" x14ac:dyDescent="0.2">
      <c r="A152" s="124"/>
      <c r="B152" s="19" t="s">
        <v>1081</v>
      </c>
    </row>
    <row r="153" spans="1:6" ht="16.5" x14ac:dyDescent="0.2">
      <c r="A153" s="124"/>
      <c r="B153" s="32" t="s">
        <v>1082</v>
      </c>
      <c r="C153" s="21" t="s">
        <v>21</v>
      </c>
      <c r="D153" s="22">
        <v>19.2</v>
      </c>
      <c r="F153" s="22">
        <f>D153*E153</f>
        <v>0</v>
      </c>
    </row>
    <row r="154" spans="1:6" ht="16.5" x14ac:dyDescent="0.2">
      <c r="A154" s="201" t="s">
        <v>1725</v>
      </c>
      <c r="B154" s="19" t="s">
        <v>330</v>
      </c>
    </row>
    <row r="155" spans="1:6" ht="16.5" x14ac:dyDescent="0.2">
      <c r="A155" s="124"/>
      <c r="B155" s="19" t="s">
        <v>1084</v>
      </c>
    </row>
    <row r="156" spans="1:6" ht="16.5" x14ac:dyDescent="0.2">
      <c r="A156" s="124"/>
      <c r="B156" s="32" t="s">
        <v>327</v>
      </c>
      <c r="C156" s="21" t="s">
        <v>21</v>
      </c>
      <c r="D156" s="22">
        <v>16.3</v>
      </c>
      <c r="F156" s="22">
        <f>D156*E156</f>
        <v>0</v>
      </c>
    </row>
    <row r="157" spans="1:6" ht="16.5" x14ac:dyDescent="0.2">
      <c r="A157" s="201" t="s">
        <v>1726</v>
      </c>
      <c r="B157" s="19" t="s">
        <v>332</v>
      </c>
    </row>
    <row r="158" spans="1:6" ht="16.5" x14ac:dyDescent="0.2">
      <c r="A158" s="124"/>
      <c r="B158" s="39" t="s">
        <v>1085</v>
      </c>
    </row>
    <row r="159" spans="1:6" ht="16.5" x14ac:dyDescent="0.2">
      <c r="A159" s="124"/>
      <c r="B159" s="32" t="s">
        <v>328</v>
      </c>
      <c r="C159" s="21" t="s">
        <v>21</v>
      </c>
      <c r="D159" s="22">
        <v>22.6</v>
      </c>
      <c r="F159" s="22">
        <f>D159*E159</f>
        <v>0</v>
      </c>
    </row>
    <row r="160" spans="1:6" ht="16.5" x14ac:dyDescent="0.2">
      <c r="A160" s="201" t="s">
        <v>1727</v>
      </c>
      <c r="B160" s="19" t="s">
        <v>333</v>
      </c>
    </row>
    <row r="161" spans="1:7" ht="16.5" x14ac:dyDescent="0.2">
      <c r="A161" s="124"/>
      <c r="B161" s="39" t="s">
        <v>1086</v>
      </c>
    </row>
    <row r="162" spans="1:7" ht="16.5" x14ac:dyDescent="0.2">
      <c r="A162" s="124"/>
      <c r="B162" s="32" t="s">
        <v>328</v>
      </c>
      <c r="C162" s="21" t="s">
        <v>21</v>
      </c>
      <c r="D162" s="22">
        <v>22.6</v>
      </c>
      <c r="F162" s="22">
        <f>D162*E162</f>
        <v>0</v>
      </c>
    </row>
    <row r="163" spans="1:7" ht="16.5" x14ac:dyDescent="0.2">
      <c r="A163" s="201" t="s">
        <v>1728</v>
      </c>
      <c r="B163" s="19" t="s">
        <v>335</v>
      </c>
    </row>
    <row r="164" spans="1:7" ht="16.5" x14ac:dyDescent="0.2">
      <c r="A164" s="124"/>
      <c r="B164" s="39" t="s">
        <v>1087</v>
      </c>
    </row>
    <row r="165" spans="1:7" ht="16.5" x14ac:dyDescent="0.2">
      <c r="A165" s="124"/>
      <c r="B165" s="32" t="s">
        <v>329</v>
      </c>
      <c r="C165" s="21" t="s">
        <v>21</v>
      </c>
      <c r="D165" s="22">
        <v>24.3</v>
      </c>
      <c r="F165" s="22">
        <f>D165*E165</f>
        <v>0</v>
      </c>
    </row>
    <row r="166" spans="1:7" ht="16.5" x14ac:dyDescent="0.2">
      <c r="A166" s="201" t="s">
        <v>1729</v>
      </c>
      <c r="B166" s="19" t="s">
        <v>337</v>
      </c>
    </row>
    <row r="167" spans="1:7" ht="16.5" x14ac:dyDescent="0.2">
      <c r="A167" s="124"/>
      <c r="B167" s="39" t="s">
        <v>1088</v>
      </c>
    </row>
    <row r="168" spans="1:7" ht="16.5" x14ac:dyDescent="0.2">
      <c r="A168" s="124"/>
      <c r="B168" s="32" t="s">
        <v>331</v>
      </c>
      <c r="C168" s="21" t="s">
        <v>21</v>
      </c>
      <c r="D168" s="22">
        <v>26.1</v>
      </c>
      <c r="F168" s="22">
        <f>D168*E168</f>
        <v>0</v>
      </c>
    </row>
    <row r="169" spans="1:7" ht="16.5" x14ac:dyDescent="0.2">
      <c r="A169" s="201" t="s">
        <v>1730</v>
      </c>
      <c r="B169" s="19" t="s">
        <v>349</v>
      </c>
    </row>
    <row r="170" spans="1:7" ht="28.5" x14ac:dyDescent="0.2">
      <c r="A170" s="20"/>
      <c r="B170" s="39" t="s">
        <v>1089</v>
      </c>
    </row>
    <row r="171" spans="1:7" x14ac:dyDescent="0.2">
      <c r="A171" s="20"/>
      <c r="B171" s="32" t="s">
        <v>1090</v>
      </c>
      <c r="C171" s="21" t="s">
        <v>21</v>
      </c>
      <c r="D171" s="22">
        <f>7*1.5</f>
        <v>10.5</v>
      </c>
      <c r="F171" s="22">
        <f>D171*E171</f>
        <v>0</v>
      </c>
    </row>
    <row r="172" spans="1:7" ht="16.5" x14ac:dyDescent="0.2">
      <c r="A172" s="201" t="s">
        <v>1731</v>
      </c>
      <c r="B172" s="19" t="s">
        <v>350</v>
      </c>
    </row>
    <row r="173" spans="1:7" x14ac:dyDescent="0.2">
      <c r="A173" s="20"/>
      <c r="B173" s="39" t="s">
        <v>1091</v>
      </c>
    </row>
    <row r="174" spans="1:7" x14ac:dyDescent="0.2">
      <c r="A174" s="20"/>
      <c r="B174" s="32" t="s">
        <v>334</v>
      </c>
      <c r="C174" s="21" t="s">
        <v>21</v>
      </c>
      <c r="D174" s="22">
        <v>26.1</v>
      </c>
      <c r="F174" s="22">
        <f>D174*E174</f>
        <v>0</v>
      </c>
    </row>
    <row r="175" spans="1:7" x14ac:dyDescent="0.2">
      <c r="A175" s="20"/>
      <c r="B175" s="39"/>
    </row>
    <row r="176" spans="1:7" ht="71.25" x14ac:dyDescent="0.2">
      <c r="A176" s="38" t="s">
        <v>44</v>
      </c>
      <c r="B176" s="19" t="s">
        <v>343</v>
      </c>
      <c r="C176" s="63" t="s">
        <v>221</v>
      </c>
      <c r="D176" s="24">
        <v>6.7</v>
      </c>
      <c r="F176" s="22">
        <f>D176*E176</f>
        <v>0</v>
      </c>
      <c r="G176" s="215"/>
    </row>
    <row r="177" spans="1:7" x14ac:dyDescent="0.2">
      <c r="A177" s="20"/>
      <c r="B177" s="32"/>
    </row>
    <row r="178" spans="1:7" ht="57" x14ac:dyDescent="0.2">
      <c r="A178" s="38" t="s">
        <v>73</v>
      </c>
      <c r="B178" s="19" t="s">
        <v>168</v>
      </c>
      <c r="D178" s="40"/>
      <c r="E178" s="41"/>
      <c r="F178" s="42"/>
      <c r="G178" s="215"/>
    </row>
    <row r="179" spans="1:7" ht="30.75" x14ac:dyDescent="0.2">
      <c r="A179" s="38"/>
      <c r="B179" s="19" t="s">
        <v>223</v>
      </c>
      <c r="C179" s="21" t="s">
        <v>169</v>
      </c>
      <c r="D179" s="43">
        <v>71</v>
      </c>
      <c r="E179" s="41"/>
      <c r="F179" s="42">
        <f>SUM(E179*D179)</f>
        <v>0</v>
      </c>
    </row>
    <row r="180" spans="1:7" x14ac:dyDescent="0.2">
      <c r="A180" s="20"/>
      <c r="B180" s="32"/>
    </row>
    <row r="181" spans="1:7" ht="57" x14ac:dyDescent="0.2">
      <c r="A181" s="38" t="s">
        <v>85</v>
      </c>
      <c r="B181" s="19" t="s">
        <v>70</v>
      </c>
      <c r="D181" s="40"/>
      <c r="E181" s="41"/>
      <c r="F181" s="42"/>
      <c r="G181" s="215"/>
    </row>
    <row r="182" spans="1:7" ht="28.5" x14ac:dyDescent="0.2">
      <c r="A182" s="38"/>
      <c r="B182" s="34" t="s">
        <v>71</v>
      </c>
      <c r="C182" s="21" t="s">
        <v>72</v>
      </c>
      <c r="D182" s="43">
        <v>29.3</v>
      </c>
      <c r="E182" s="41"/>
      <c r="F182" s="42">
        <f>D182*E182</f>
        <v>0</v>
      </c>
    </row>
    <row r="183" spans="1:7" x14ac:dyDescent="0.2">
      <c r="A183" s="69"/>
      <c r="B183" s="70"/>
      <c r="C183" s="96"/>
      <c r="D183" s="71"/>
      <c r="E183" s="71"/>
      <c r="F183" s="71"/>
    </row>
    <row r="184" spans="1:7" x14ac:dyDescent="0.2">
      <c r="A184" s="20"/>
      <c r="B184" s="32"/>
    </row>
    <row r="185" spans="1:7" ht="15" x14ac:dyDescent="0.25">
      <c r="A185" s="45" t="s">
        <v>67</v>
      </c>
      <c r="B185" s="64" t="s">
        <v>12</v>
      </c>
      <c r="C185" s="125"/>
      <c r="F185" s="68">
        <f>SUM(F50:F182)</f>
        <v>0</v>
      </c>
    </row>
    <row r="186" spans="1:7" ht="15" x14ac:dyDescent="0.25">
      <c r="A186" s="45" t="s">
        <v>68</v>
      </c>
      <c r="B186" s="64" t="s">
        <v>43</v>
      </c>
    </row>
    <row r="187" spans="1:7" ht="15" x14ac:dyDescent="0.2">
      <c r="A187" s="20"/>
      <c r="B187" s="187"/>
    </row>
    <row r="188" spans="1:7" ht="156.75" x14ac:dyDescent="0.2">
      <c r="A188" s="20" t="s">
        <v>18</v>
      </c>
      <c r="B188" s="19" t="s">
        <v>1230</v>
      </c>
      <c r="G188" s="215"/>
    </row>
    <row r="189" spans="1:7" x14ac:dyDescent="0.2">
      <c r="A189" s="20"/>
      <c r="B189" s="188" t="s">
        <v>1231</v>
      </c>
    </row>
    <row r="190" spans="1:7" ht="28.5" x14ac:dyDescent="0.2">
      <c r="A190" s="47" t="s">
        <v>1317</v>
      </c>
      <c r="B190" s="46" t="s">
        <v>1233</v>
      </c>
    </row>
    <row r="191" spans="1:7" x14ac:dyDescent="0.2">
      <c r="A191" s="47" t="s">
        <v>24</v>
      </c>
      <c r="B191" s="32" t="s">
        <v>1234</v>
      </c>
      <c r="C191" s="21" t="s">
        <v>137</v>
      </c>
      <c r="D191" s="56">
        <v>1</v>
      </c>
      <c r="F191" s="22">
        <f>D191*E191</f>
        <v>0</v>
      </c>
    </row>
    <row r="192" spans="1:7" ht="28.5" x14ac:dyDescent="0.2">
      <c r="A192" s="47" t="s">
        <v>1319</v>
      </c>
      <c r="B192" s="44" t="s">
        <v>1236</v>
      </c>
    </row>
    <row r="193" spans="1:6" x14ac:dyDescent="0.2">
      <c r="A193" s="47" t="s">
        <v>24</v>
      </c>
      <c r="B193" s="32" t="s">
        <v>1234</v>
      </c>
      <c r="C193" s="21" t="s">
        <v>137</v>
      </c>
      <c r="D193" s="56">
        <v>1</v>
      </c>
      <c r="F193" s="22">
        <f>D193*E193</f>
        <v>0</v>
      </c>
    </row>
    <row r="194" spans="1:6" ht="28.5" x14ac:dyDescent="0.2">
      <c r="A194" s="47" t="s">
        <v>1321</v>
      </c>
      <c r="B194" s="46" t="s">
        <v>1238</v>
      </c>
    </row>
    <row r="195" spans="1:6" x14ac:dyDescent="0.2">
      <c r="A195" s="47" t="s">
        <v>24</v>
      </c>
      <c r="B195" s="32" t="s">
        <v>1234</v>
      </c>
      <c r="C195" s="21" t="s">
        <v>137</v>
      </c>
      <c r="D195" s="56">
        <v>1</v>
      </c>
      <c r="F195" s="22">
        <f>D195*E195</f>
        <v>0</v>
      </c>
    </row>
    <row r="196" spans="1:6" ht="28.5" x14ac:dyDescent="0.2">
      <c r="A196" s="47" t="s">
        <v>1323</v>
      </c>
      <c r="B196" s="46" t="s">
        <v>1240</v>
      </c>
    </row>
    <row r="197" spans="1:6" x14ac:dyDescent="0.2">
      <c r="A197" s="47" t="s">
        <v>24</v>
      </c>
      <c r="B197" s="32" t="s">
        <v>1234</v>
      </c>
      <c r="C197" s="21" t="s">
        <v>137</v>
      </c>
      <c r="D197" s="56">
        <v>1</v>
      </c>
      <c r="F197" s="22">
        <f>D197*E197</f>
        <v>0</v>
      </c>
    </row>
    <row r="198" spans="1:6" ht="28.5" x14ac:dyDescent="0.2">
      <c r="A198" s="47" t="s">
        <v>1418</v>
      </c>
      <c r="B198" s="46" t="s">
        <v>1242</v>
      </c>
    </row>
    <row r="199" spans="1:6" x14ac:dyDescent="0.2">
      <c r="A199" s="47" t="s">
        <v>24</v>
      </c>
      <c r="B199" s="32" t="s">
        <v>1234</v>
      </c>
      <c r="C199" s="21" t="s">
        <v>137</v>
      </c>
      <c r="D199" s="56">
        <v>1</v>
      </c>
      <c r="F199" s="22">
        <f>D199*E199</f>
        <v>0</v>
      </c>
    </row>
    <row r="200" spans="1:6" ht="28.5" x14ac:dyDescent="0.2">
      <c r="A200" s="47" t="s">
        <v>1421</v>
      </c>
      <c r="B200" s="46" t="s">
        <v>1244</v>
      </c>
    </row>
    <row r="201" spans="1:6" x14ac:dyDescent="0.2">
      <c r="A201" s="47" t="s">
        <v>24</v>
      </c>
      <c r="B201" s="32" t="s">
        <v>1234</v>
      </c>
      <c r="C201" s="21" t="s">
        <v>137</v>
      </c>
      <c r="D201" s="56">
        <v>1</v>
      </c>
      <c r="F201" s="22">
        <f>D201*E201</f>
        <v>0</v>
      </c>
    </row>
    <row r="202" spans="1:6" x14ac:dyDescent="0.2">
      <c r="A202" s="47" t="s">
        <v>1424</v>
      </c>
      <c r="B202" s="46" t="s">
        <v>1246</v>
      </c>
    </row>
    <row r="203" spans="1:6" x14ac:dyDescent="0.2">
      <c r="A203" s="47" t="s">
        <v>24</v>
      </c>
      <c r="B203" s="32" t="s">
        <v>1234</v>
      </c>
      <c r="C203" s="21" t="s">
        <v>137</v>
      </c>
      <c r="D203" s="56">
        <v>1</v>
      </c>
      <c r="F203" s="22">
        <f>D203*E203</f>
        <v>0</v>
      </c>
    </row>
    <row r="204" spans="1:6" ht="28.5" x14ac:dyDescent="0.2">
      <c r="A204" s="47" t="s">
        <v>1427</v>
      </c>
      <c r="B204" s="46" t="s">
        <v>1248</v>
      </c>
    </row>
    <row r="205" spans="1:6" x14ac:dyDescent="0.2">
      <c r="A205" s="47" t="s">
        <v>24</v>
      </c>
      <c r="B205" s="32" t="s">
        <v>1234</v>
      </c>
      <c r="C205" s="21" t="s">
        <v>137</v>
      </c>
      <c r="D205" s="56">
        <v>1</v>
      </c>
      <c r="F205" s="22">
        <f>D205*E205</f>
        <v>0</v>
      </c>
    </row>
    <row r="206" spans="1:6" ht="28.5" x14ac:dyDescent="0.2">
      <c r="A206" s="47" t="s">
        <v>1430</v>
      </c>
      <c r="B206" s="46" t="s">
        <v>1250</v>
      </c>
    </row>
    <row r="207" spans="1:6" x14ac:dyDescent="0.2">
      <c r="A207" s="47" t="s">
        <v>24</v>
      </c>
      <c r="B207" s="32" t="s">
        <v>1234</v>
      </c>
      <c r="C207" s="21" t="s">
        <v>137</v>
      </c>
      <c r="D207" s="56">
        <v>1</v>
      </c>
      <c r="F207" s="22">
        <f>D207*E207</f>
        <v>0</v>
      </c>
    </row>
    <row r="208" spans="1:6" ht="28.5" x14ac:dyDescent="0.2">
      <c r="A208" s="47" t="s">
        <v>1433</v>
      </c>
      <c r="B208" s="46" t="s">
        <v>1252</v>
      </c>
    </row>
    <row r="209" spans="1:6" x14ac:dyDescent="0.2">
      <c r="A209" s="47" t="s">
        <v>24</v>
      </c>
      <c r="B209" s="32" t="s">
        <v>1234</v>
      </c>
      <c r="C209" s="21" t="s">
        <v>137</v>
      </c>
      <c r="D209" s="56">
        <v>1</v>
      </c>
      <c r="F209" s="22">
        <f>D209*E209</f>
        <v>0</v>
      </c>
    </row>
    <row r="210" spans="1:6" ht="28.5" x14ac:dyDescent="0.2">
      <c r="A210" s="47" t="s">
        <v>1732</v>
      </c>
      <c r="B210" s="46" t="s">
        <v>1254</v>
      </c>
    </row>
    <row r="211" spans="1:6" x14ac:dyDescent="0.2">
      <c r="A211" s="47" t="s">
        <v>24</v>
      </c>
      <c r="B211" s="32" t="s">
        <v>1234</v>
      </c>
      <c r="C211" s="21" t="s">
        <v>137</v>
      </c>
      <c r="D211" s="56">
        <v>1</v>
      </c>
      <c r="F211" s="22">
        <f>D211*E211</f>
        <v>0</v>
      </c>
    </row>
    <row r="212" spans="1:6" ht="28.5" x14ac:dyDescent="0.2">
      <c r="A212" s="47" t="s">
        <v>1733</v>
      </c>
      <c r="B212" s="46" t="s">
        <v>1256</v>
      </c>
    </row>
    <row r="213" spans="1:6" x14ac:dyDescent="0.2">
      <c r="A213" s="47" t="s">
        <v>24</v>
      </c>
      <c r="B213" s="32" t="s">
        <v>1234</v>
      </c>
      <c r="C213" s="21" t="s">
        <v>137</v>
      </c>
      <c r="D213" s="56">
        <v>1</v>
      </c>
      <c r="F213" s="22">
        <f>D213*E213</f>
        <v>0</v>
      </c>
    </row>
    <row r="214" spans="1:6" ht="28.5" x14ac:dyDescent="0.2">
      <c r="A214" s="47" t="s">
        <v>1734</v>
      </c>
      <c r="B214" s="46" t="s">
        <v>1257</v>
      </c>
    </row>
    <row r="215" spans="1:6" x14ac:dyDescent="0.2">
      <c r="A215" s="47" t="s">
        <v>24</v>
      </c>
      <c r="B215" s="32" t="s">
        <v>1234</v>
      </c>
      <c r="C215" s="21" t="s">
        <v>137</v>
      </c>
      <c r="D215" s="56">
        <v>1</v>
      </c>
      <c r="F215" s="22">
        <f>D215*E215</f>
        <v>0</v>
      </c>
    </row>
    <row r="216" spans="1:6" ht="28.5" x14ac:dyDescent="0.2">
      <c r="A216" s="47" t="s">
        <v>1735</v>
      </c>
      <c r="B216" s="46" t="s">
        <v>1258</v>
      </c>
    </row>
    <row r="217" spans="1:6" x14ac:dyDescent="0.2">
      <c r="A217" s="47" t="s">
        <v>24</v>
      </c>
      <c r="B217" s="32" t="s">
        <v>1234</v>
      </c>
      <c r="C217" s="21" t="s">
        <v>137</v>
      </c>
      <c r="D217" s="56">
        <v>1</v>
      </c>
      <c r="F217" s="22">
        <f>D217*E217</f>
        <v>0</v>
      </c>
    </row>
    <row r="218" spans="1:6" ht="28.5" x14ac:dyDescent="0.2">
      <c r="A218" s="47" t="s">
        <v>1736</v>
      </c>
      <c r="B218" s="46" t="s">
        <v>1259</v>
      </c>
    </row>
    <row r="219" spans="1:6" x14ac:dyDescent="0.2">
      <c r="A219" s="47" t="s">
        <v>24</v>
      </c>
      <c r="B219" s="32" t="s">
        <v>1234</v>
      </c>
      <c r="C219" s="21" t="s">
        <v>137</v>
      </c>
      <c r="D219" s="56">
        <v>1</v>
      </c>
      <c r="F219" s="22">
        <f>D219*E219</f>
        <v>0</v>
      </c>
    </row>
    <row r="220" spans="1:6" x14ac:dyDescent="0.2">
      <c r="A220" s="47" t="s">
        <v>1737</v>
      </c>
      <c r="B220" s="46" t="s">
        <v>1260</v>
      </c>
    </row>
    <row r="221" spans="1:6" x14ac:dyDescent="0.2">
      <c r="A221" s="47" t="s">
        <v>24</v>
      </c>
      <c r="B221" s="32" t="s">
        <v>1234</v>
      </c>
      <c r="C221" s="21" t="s">
        <v>137</v>
      </c>
      <c r="D221" s="56">
        <v>1</v>
      </c>
      <c r="F221" s="22">
        <f>D221*E221</f>
        <v>0</v>
      </c>
    </row>
    <row r="222" spans="1:6" x14ac:dyDescent="0.2">
      <c r="A222" s="47" t="s">
        <v>1738</v>
      </c>
      <c r="B222" s="46" t="s">
        <v>1261</v>
      </c>
    </row>
    <row r="223" spans="1:6" x14ac:dyDescent="0.2">
      <c r="A223" s="47" t="s">
        <v>24</v>
      </c>
      <c r="B223" s="32" t="s">
        <v>1234</v>
      </c>
      <c r="C223" s="21" t="s">
        <v>137</v>
      </c>
      <c r="D223" s="56">
        <v>1</v>
      </c>
      <c r="F223" s="22">
        <f>D223*E223</f>
        <v>0</v>
      </c>
    </row>
    <row r="224" spans="1:6" ht="28.5" x14ac:dyDescent="0.2">
      <c r="A224" s="47" t="s">
        <v>1739</v>
      </c>
      <c r="B224" s="46" t="s">
        <v>1262</v>
      </c>
    </row>
    <row r="225" spans="1:6" x14ac:dyDescent="0.2">
      <c r="A225" s="47" t="s">
        <v>24</v>
      </c>
      <c r="B225" s="32" t="s">
        <v>1234</v>
      </c>
      <c r="C225" s="21" t="s">
        <v>137</v>
      </c>
      <c r="D225" s="56">
        <v>1</v>
      </c>
      <c r="F225" s="22">
        <f>D225*E225</f>
        <v>0</v>
      </c>
    </row>
    <row r="226" spans="1:6" ht="28.5" x14ac:dyDescent="0.2">
      <c r="A226" s="47" t="s">
        <v>1740</v>
      </c>
      <c r="B226" s="46" t="s">
        <v>1263</v>
      </c>
    </row>
    <row r="227" spans="1:6" x14ac:dyDescent="0.2">
      <c r="A227" s="47" t="s">
        <v>24</v>
      </c>
      <c r="B227" s="32" t="s">
        <v>1234</v>
      </c>
      <c r="C227" s="21" t="s">
        <v>137</v>
      </c>
      <c r="D227" s="56">
        <v>1</v>
      </c>
      <c r="F227" s="22">
        <f>D227*E227</f>
        <v>0</v>
      </c>
    </row>
    <row r="228" spans="1:6" ht="28.5" x14ac:dyDescent="0.2">
      <c r="A228" s="47" t="s">
        <v>1741</v>
      </c>
      <c r="B228" s="46" t="s">
        <v>1264</v>
      </c>
    </row>
    <row r="229" spans="1:6" x14ac:dyDescent="0.2">
      <c r="A229" s="47" t="s">
        <v>24</v>
      </c>
      <c r="B229" s="32" t="s">
        <v>1234</v>
      </c>
      <c r="C229" s="21" t="s">
        <v>137</v>
      </c>
      <c r="D229" s="56">
        <v>1</v>
      </c>
      <c r="F229" s="22">
        <f>D229*E229</f>
        <v>0</v>
      </c>
    </row>
    <row r="230" spans="1:6" ht="28.5" x14ac:dyDescent="0.2">
      <c r="A230" s="47" t="s">
        <v>1742</v>
      </c>
      <c r="B230" s="46" t="s">
        <v>1265</v>
      </c>
    </row>
    <row r="231" spans="1:6" x14ac:dyDescent="0.2">
      <c r="A231" s="47" t="s">
        <v>24</v>
      </c>
      <c r="B231" s="32" t="s">
        <v>1234</v>
      </c>
      <c r="C231" s="21" t="s">
        <v>137</v>
      </c>
      <c r="D231" s="56">
        <v>1</v>
      </c>
      <c r="F231" s="22">
        <f>D231*E231</f>
        <v>0</v>
      </c>
    </row>
    <row r="232" spans="1:6" ht="42.75" x14ac:dyDescent="0.2">
      <c r="A232" s="47" t="s">
        <v>1743</v>
      </c>
      <c r="B232" s="46" t="s">
        <v>1266</v>
      </c>
    </row>
    <row r="233" spans="1:6" ht="57" x14ac:dyDescent="0.2">
      <c r="A233" s="47"/>
      <c r="B233" s="25" t="s">
        <v>1267</v>
      </c>
    </row>
    <row r="234" spans="1:6" x14ac:dyDescent="0.2">
      <c r="A234" s="47" t="s">
        <v>24</v>
      </c>
      <c r="B234" s="32" t="s">
        <v>1234</v>
      </c>
      <c r="C234" s="21" t="s">
        <v>137</v>
      </c>
      <c r="D234" s="56">
        <v>1</v>
      </c>
      <c r="F234" s="22">
        <f>D234*E234</f>
        <v>0</v>
      </c>
    </row>
    <row r="235" spans="1:6" ht="42.75" x14ac:dyDescent="0.2">
      <c r="A235" s="47" t="s">
        <v>1744</v>
      </c>
      <c r="B235" s="46" t="s">
        <v>1268</v>
      </c>
    </row>
    <row r="236" spans="1:6" x14ac:dyDescent="0.2">
      <c r="A236" s="47" t="s">
        <v>24</v>
      </c>
      <c r="B236" s="32" t="s">
        <v>1234</v>
      </c>
      <c r="C236" s="21" t="s">
        <v>137</v>
      </c>
      <c r="D236" s="56">
        <v>1</v>
      </c>
      <c r="F236" s="22">
        <f>D236*E236</f>
        <v>0</v>
      </c>
    </row>
    <row r="237" spans="1:6" ht="28.5" x14ac:dyDescent="0.2">
      <c r="A237" s="47" t="s">
        <v>1745</v>
      </c>
      <c r="B237" s="46" t="s">
        <v>1269</v>
      </c>
    </row>
    <row r="238" spans="1:6" x14ac:dyDescent="0.2">
      <c r="A238" s="47" t="s">
        <v>24</v>
      </c>
      <c r="B238" s="32" t="s">
        <v>1234</v>
      </c>
      <c r="C238" s="21" t="s">
        <v>137</v>
      </c>
      <c r="D238" s="56">
        <v>1</v>
      </c>
      <c r="F238" s="22">
        <f>D238*E238</f>
        <v>0</v>
      </c>
    </row>
    <row r="239" spans="1:6" ht="28.5" x14ac:dyDescent="0.2">
      <c r="A239" s="47" t="s">
        <v>1746</v>
      </c>
      <c r="B239" s="46" t="s">
        <v>1270</v>
      </c>
    </row>
    <row r="240" spans="1:6" x14ac:dyDescent="0.2">
      <c r="A240" s="47" t="s">
        <v>24</v>
      </c>
      <c r="B240" s="32" t="s">
        <v>1234</v>
      </c>
      <c r="C240" s="21" t="s">
        <v>137</v>
      </c>
      <c r="D240" s="56">
        <v>1</v>
      </c>
      <c r="F240" s="22">
        <f>D240*E240</f>
        <v>0</v>
      </c>
    </row>
    <row r="241" spans="1:6" ht="28.5" x14ac:dyDescent="0.2">
      <c r="A241" s="47" t="s">
        <v>1747</v>
      </c>
      <c r="B241" s="46" t="s">
        <v>1271</v>
      </c>
    </row>
    <row r="242" spans="1:6" x14ac:dyDescent="0.2">
      <c r="A242" s="47" t="s">
        <v>24</v>
      </c>
      <c r="B242" s="32" t="s">
        <v>1234</v>
      </c>
      <c r="C242" s="21" t="s">
        <v>137</v>
      </c>
      <c r="D242" s="56">
        <v>1</v>
      </c>
      <c r="F242" s="22">
        <f>D242*E242</f>
        <v>0</v>
      </c>
    </row>
    <row r="243" spans="1:6" x14ac:dyDescent="0.2">
      <c r="A243" s="47" t="s">
        <v>1748</v>
      </c>
      <c r="B243" s="46" t="s">
        <v>1272</v>
      </c>
    </row>
    <row r="244" spans="1:6" x14ac:dyDescent="0.2">
      <c r="A244" s="47" t="s">
        <v>24</v>
      </c>
      <c r="B244" s="32" t="s">
        <v>1234</v>
      </c>
      <c r="C244" s="21" t="s">
        <v>137</v>
      </c>
      <c r="D244" s="56">
        <v>1</v>
      </c>
      <c r="F244" s="22">
        <f>D244*E244</f>
        <v>0</v>
      </c>
    </row>
    <row r="245" spans="1:6" x14ac:dyDescent="0.2">
      <c r="A245" s="47" t="s">
        <v>1749</v>
      </c>
      <c r="B245" s="46" t="s">
        <v>1273</v>
      </c>
    </row>
    <row r="246" spans="1:6" x14ac:dyDescent="0.2">
      <c r="A246" s="47" t="s">
        <v>24</v>
      </c>
      <c r="B246" s="32" t="s">
        <v>1234</v>
      </c>
      <c r="C246" s="21" t="s">
        <v>137</v>
      </c>
      <c r="D246" s="56">
        <v>1</v>
      </c>
      <c r="F246" s="22">
        <f>D246*E246</f>
        <v>0</v>
      </c>
    </row>
    <row r="247" spans="1:6" x14ac:dyDescent="0.2">
      <c r="A247" s="72"/>
      <c r="B247" s="171"/>
      <c r="C247" s="96"/>
      <c r="D247" s="71"/>
      <c r="E247" s="71"/>
      <c r="F247" s="71"/>
    </row>
    <row r="248" spans="1:6" ht="30" x14ac:dyDescent="0.25">
      <c r="A248" s="45" t="s">
        <v>68</v>
      </c>
      <c r="B248" s="64" t="s">
        <v>1274</v>
      </c>
      <c r="C248" s="125"/>
      <c r="D248" s="31"/>
      <c r="F248" s="68">
        <f>SUM(F190:F247)</f>
        <v>0</v>
      </c>
    </row>
    <row r="249" spans="1:6" ht="15" x14ac:dyDescent="0.25">
      <c r="A249" s="45" t="s">
        <v>30</v>
      </c>
      <c r="B249" s="64" t="s">
        <v>32</v>
      </c>
    </row>
    <row r="250" spans="1:6" ht="15" x14ac:dyDescent="0.25">
      <c r="A250" s="45"/>
      <c r="B250" s="64"/>
    </row>
    <row r="251" spans="1:6" x14ac:dyDescent="0.2">
      <c r="A251" s="20"/>
      <c r="B251" s="34" t="s">
        <v>13</v>
      </c>
    </row>
    <row r="252" spans="1:6" x14ac:dyDescent="0.2">
      <c r="A252" s="20"/>
      <c r="B252" s="34"/>
    </row>
    <row r="253" spans="1:6" ht="97.15" customHeight="1" x14ac:dyDescent="0.2">
      <c r="A253" s="20"/>
      <c r="B253" s="467" t="s">
        <v>65</v>
      </c>
      <c r="C253" s="467"/>
      <c r="D253" s="467"/>
      <c r="E253" s="467"/>
      <c r="F253" s="467"/>
    </row>
    <row r="254" spans="1:6" ht="59.65" customHeight="1" x14ac:dyDescent="0.2">
      <c r="A254" s="20"/>
      <c r="B254" s="467" t="s">
        <v>14</v>
      </c>
      <c r="C254" s="467"/>
      <c r="D254" s="467"/>
      <c r="E254" s="467"/>
      <c r="F254" s="467"/>
    </row>
    <row r="255" spans="1:6" ht="100.9" customHeight="1" x14ac:dyDescent="0.2">
      <c r="A255" s="20"/>
      <c r="B255" s="467" t="s">
        <v>135</v>
      </c>
      <c r="C255" s="467"/>
      <c r="D255" s="467"/>
      <c r="E255" s="467"/>
      <c r="F255" s="467"/>
    </row>
    <row r="256" spans="1:6" ht="43.15" customHeight="1" x14ac:dyDescent="0.2">
      <c r="A256" s="20"/>
      <c r="B256" s="467" t="s">
        <v>115</v>
      </c>
      <c r="C256" s="467"/>
      <c r="D256" s="467"/>
      <c r="E256" s="467"/>
      <c r="F256" s="467"/>
    </row>
    <row r="257" spans="1:6" x14ac:dyDescent="0.2">
      <c r="A257" s="20"/>
      <c r="B257" s="467" t="s">
        <v>1275</v>
      </c>
      <c r="C257" s="467"/>
      <c r="D257" s="467"/>
      <c r="E257" s="467"/>
      <c r="F257" s="467"/>
    </row>
    <row r="258" spans="1:6" x14ac:dyDescent="0.2">
      <c r="A258" s="47" t="s">
        <v>24</v>
      </c>
      <c r="B258" s="467" t="s">
        <v>49</v>
      </c>
      <c r="C258" s="467"/>
      <c r="D258" s="467"/>
      <c r="E258" s="467"/>
      <c r="F258" s="467"/>
    </row>
    <row r="259" spans="1:6" x14ac:dyDescent="0.2">
      <c r="A259" s="47" t="s">
        <v>24</v>
      </c>
      <c r="B259" s="469" t="s">
        <v>1276</v>
      </c>
      <c r="C259" s="469"/>
      <c r="D259" s="469"/>
      <c r="E259" s="85"/>
      <c r="F259" s="85"/>
    </row>
    <row r="260" spans="1:6" x14ac:dyDescent="0.2">
      <c r="A260" s="47" t="s">
        <v>24</v>
      </c>
      <c r="B260" s="467" t="s">
        <v>50</v>
      </c>
      <c r="C260" s="467"/>
      <c r="D260" s="467"/>
      <c r="E260" s="467"/>
      <c r="F260" s="467"/>
    </row>
    <row r="261" spans="1:6" x14ac:dyDescent="0.2">
      <c r="A261" s="47" t="s">
        <v>24</v>
      </c>
      <c r="B261" s="467" t="s">
        <v>51</v>
      </c>
      <c r="C261" s="467"/>
      <c r="D261" s="467"/>
      <c r="E261" s="467"/>
      <c r="F261" s="467"/>
    </row>
    <row r="262" spans="1:6" x14ac:dyDescent="0.2">
      <c r="A262" s="47" t="s">
        <v>24</v>
      </c>
      <c r="B262" s="467" t="s">
        <v>52</v>
      </c>
      <c r="C262" s="467"/>
      <c r="D262" s="467"/>
      <c r="E262" s="467"/>
      <c r="F262" s="467"/>
    </row>
    <row r="263" spans="1:6" x14ac:dyDescent="0.2">
      <c r="A263" s="47" t="s">
        <v>24</v>
      </c>
      <c r="B263" s="467" t="s">
        <v>53</v>
      </c>
      <c r="C263" s="467"/>
      <c r="D263" s="467"/>
      <c r="E263" s="467"/>
      <c r="F263" s="467"/>
    </row>
    <row r="264" spans="1:6" x14ac:dyDescent="0.2">
      <c r="A264" s="47" t="s">
        <v>24</v>
      </c>
      <c r="B264" s="467" t="s">
        <v>54</v>
      </c>
      <c r="C264" s="467"/>
      <c r="D264" s="467"/>
      <c r="E264" s="467"/>
      <c r="F264" s="467"/>
    </row>
    <row r="265" spans="1:6" x14ac:dyDescent="0.2">
      <c r="A265" s="47" t="s">
        <v>24</v>
      </c>
      <c r="B265" s="467" t="s">
        <v>55</v>
      </c>
      <c r="C265" s="467"/>
      <c r="D265" s="467"/>
      <c r="E265" s="467"/>
      <c r="F265" s="467"/>
    </row>
    <row r="266" spans="1:6" x14ac:dyDescent="0.2">
      <c r="A266" s="47" t="s">
        <v>24</v>
      </c>
      <c r="B266" s="467" t="s">
        <v>56</v>
      </c>
      <c r="C266" s="467"/>
      <c r="D266" s="467"/>
      <c r="E266" s="467"/>
      <c r="F266" s="467"/>
    </row>
    <row r="267" spans="1:6" x14ac:dyDescent="0.2">
      <c r="A267" s="20"/>
      <c r="B267" s="467" t="s">
        <v>57</v>
      </c>
      <c r="C267" s="467"/>
      <c r="D267" s="467"/>
      <c r="E267" s="467"/>
      <c r="F267" s="467"/>
    </row>
    <row r="268" spans="1:6" x14ac:dyDescent="0.2">
      <c r="A268" s="47" t="s">
        <v>24</v>
      </c>
      <c r="B268" s="467" t="s">
        <v>58</v>
      </c>
      <c r="C268" s="467"/>
      <c r="D268" s="467"/>
      <c r="E268" s="467"/>
      <c r="F268" s="467"/>
    </row>
    <row r="269" spans="1:6" x14ac:dyDescent="0.2">
      <c r="A269" s="47" t="s">
        <v>24</v>
      </c>
      <c r="B269" s="467" t="s">
        <v>59</v>
      </c>
      <c r="C269" s="467"/>
      <c r="D269" s="467"/>
      <c r="E269" s="467"/>
      <c r="F269" s="467"/>
    </row>
    <row r="270" spans="1:6" x14ac:dyDescent="0.2">
      <c r="A270" s="47" t="s">
        <v>24</v>
      </c>
      <c r="B270" s="467" t="s">
        <v>60</v>
      </c>
      <c r="C270" s="467"/>
      <c r="D270" s="467"/>
      <c r="E270" s="467"/>
      <c r="F270" s="467"/>
    </row>
    <row r="271" spans="1:6" x14ac:dyDescent="0.2">
      <c r="A271" s="47" t="s">
        <v>24</v>
      </c>
      <c r="B271" s="467" t="s">
        <v>61</v>
      </c>
      <c r="C271" s="467"/>
      <c r="D271" s="467"/>
      <c r="E271" s="467"/>
      <c r="F271" s="467"/>
    </row>
    <row r="272" spans="1:6" x14ac:dyDescent="0.2">
      <c r="A272" s="47" t="s">
        <v>24</v>
      </c>
      <c r="B272" s="467" t="s">
        <v>62</v>
      </c>
      <c r="C272" s="467"/>
      <c r="D272" s="467"/>
      <c r="E272" s="467"/>
      <c r="F272" s="467"/>
    </row>
    <row r="273" spans="1:13" x14ac:dyDescent="0.2">
      <c r="A273" s="47" t="s">
        <v>24</v>
      </c>
      <c r="B273" s="467" t="s">
        <v>63</v>
      </c>
      <c r="C273" s="467"/>
      <c r="D273" s="467"/>
      <c r="E273" s="467"/>
      <c r="F273" s="467"/>
    </row>
    <row r="274" spans="1:13" x14ac:dyDescent="0.2">
      <c r="A274" s="47" t="s">
        <v>24</v>
      </c>
      <c r="B274" s="467" t="s">
        <v>64</v>
      </c>
      <c r="C274" s="467"/>
      <c r="D274" s="467"/>
      <c r="E274" s="467"/>
      <c r="F274" s="467"/>
    </row>
    <row r="275" spans="1:13" x14ac:dyDescent="0.2">
      <c r="A275" s="47"/>
      <c r="B275" s="85"/>
      <c r="C275" s="85"/>
      <c r="D275" s="85"/>
      <c r="E275" s="85"/>
      <c r="F275" s="85"/>
    </row>
    <row r="276" spans="1:13" x14ac:dyDescent="0.2">
      <c r="A276" s="47"/>
      <c r="B276" s="85" t="s">
        <v>33</v>
      </c>
      <c r="C276" s="85"/>
      <c r="D276" s="85"/>
      <c r="E276" s="85"/>
      <c r="F276" s="85"/>
    </row>
    <row r="277" spans="1:13" ht="42.75" x14ac:dyDescent="0.2">
      <c r="A277" s="47"/>
      <c r="B277" s="85" t="s">
        <v>1094</v>
      </c>
      <c r="C277" s="33"/>
      <c r="D277" s="85"/>
      <c r="E277" s="85"/>
      <c r="F277" s="85"/>
    </row>
    <row r="278" spans="1:13" x14ac:dyDescent="0.2">
      <c r="A278" s="47"/>
      <c r="B278" s="85"/>
      <c r="C278" s="33"/>
      <c r="D278" s="85"/>
      <c r="E278" s="85"/>
      <c r="F278" s="85"/>
    </row>
    <row r="279" spans="1:13" ht="57" x14ac:dyDescent="0.2">
      <c r="A279" s="57" t="s">
        <v>18</v>
      </c>
      <c r="B279" s="32" t="s">
        <v>110</v>
      </c>
      <c r="C279" s="21" t="s">
        <v>221</v>
      </c>
      <c r="D279" s="43">
        <v>291.5</v>
      </c>
      <c r="F279" s="22">
        <f>D279*E279</f>
        <v>0</v>
      </c>
      <c r="G279" s="215"/>
    </row>
    <row r="280" spans="1:13" x14ac:dyDescent="0.2">
      <c r="A280" s="59"/>
      <c r="B280" s="60"/>
      <c r="D280" s="43"/>
    </row>
    <row r="281" spans="1:13" ht="71.25" x14ac:dyDescent="0.2">
      <c r="A281" s="57" t="s">
        <v>19</v>
      </c>
      <c r="B281" s="127" t="s">
        <v>1277</v>
      </c>
      <c r="C281" s="28" t="s">
        <v>21</v>
      </c>
      <c r="D281" s="190">
        <v>20</v>
      </c>
      <c r="F281" s="22">
        <f>D281*E281</f>
        <v>0</v>
      </c>
      <c r="G281" s="215"/>
    </row>
    <row r="282" spans="1:13" x14ac:dyDescent="0.2">
      <c r="A282" s="57"/>
      <c r="B282" s="44"/>
      <c r="D282" s="43"/>
    </row>
    <row r="283" spans="1:13" ht="71.25" x14ac:dyDescent="0.2">
      <c r="A283" s="57" t="s">
        <v>25</v>
      </c>
      <c r="B283" s="19" t="s">
        <v>1278</v>
      </c>
      <c r="D283" s="21"/>
      <c r="E283" s="172"/>
      <c r="F283" s="173"/>
      <c r="G283" s="215"/>
    </row>
    <row r="284" spans="1:13" ht="85.5" x14ac:dyDescent="0.25">
      <c r="A284" s="59"/>
      <c r="B284" s="19" t="s">
        <v>1279</v>
      </c>
      <c r="D284" s="21"/>
      <c r="E284" s="172"/>
      <c r="F284" s="173"/>
      <c r="K284" s="104"/>
      <c r="L284" s="175"/>
      <c r="M284" s="104"/>
    </row>
    <row r="285" spans="1:13" ht="28.5" x14ac:dyDescent="0.2">
      <c r="A285" s="59"/>
      <c r="B285" s="19" t="s">
        <v>1280</v>
      </c>
      <c r="D285" s="21"/>
      <c r="E285" s="172"/>
      <c r="F285" s="173"/>
    </row>
    <row r="286" spans="1:13" x14ac:dyDescent="0.2">
      <c r="A286" s="59"/>
      <c r="B286" s="34" t="s">
        <v>146</v>
      </c>
      <c r="D286" s="21"/>
      <c r="E286" s="172"/>
      <c r="F286" s="173"/>
    </row>
    <row r="287" spans="1:13" x14ac:dyDescent="0.2">
      <c r="A287" s="59"/>
      <c r="B287" s="34" t="s">
        <v>147</v>
      </c>
      <c r="D287" s="21"/>
      <c r="E287" s="172"/>
      <c r="F287" s="173"/>
    </row>
    <row r="288" spans="1:13" ht="71.25" x14ac:dyDescent="0.2">
      <c r="A288" s="59"/>
      <c r="B288" s="52" t="s">
        <v>133</v>
      </c>
      <c r="D288" s="21"/>
      <c r="E288" s="172"/>
      <c r="F288" s="173"/>
    </row>
    <row r="289" spans="1:6" ht="99.75" x14ac:dyDescent="0.2">
      <c r="A289" s="59"/>
      <c r="B289" s="52" t="s">
        <v>139</v>
      </c>
      <c r="D289" s="21"/>
      <c r="E289" s="172"/>
      <c r="F289" s="173"/>
    </row>
    <row r="290" spans="1:6" x14ac:dyDescent="0.2">
      <c r="A290" s="59"/>
      <c r="B290" s="32" t="s">
        <v>148</v>
      </c>
      <c r="D290" s="21"/>
      <c r="E290" s="172"/>
      <c r="F290" s="173"/>
    </row>
    <row r="291" spans="1:6" ht="142.5" x14ac:dyDescent="0.2">
      <c r="A291" s="59"/>
      <c r="B291" s="44" t="s">
        <v>149</v>
      </c>
      <c r="D291" s="21"/>
      <c r="E291" s="172"/>
      <c r="F291" s="173"/>
    </row>
    <row r="292" spans="1:6" ht="28.5" x14ac:dyDescent="0.2">
      <c r="A292" s="59"/>
      <c r="B292" s="32" t="s">
        <v>39</v>
      </c>
      <c r="D292" s="21"/>
      <c r="E292" s="172"/>
      <c r="F292" s="173"/>
    </row>
    <row r="293" spans="1:6" x14ac:dyDescent="0.2">
      <c r="A293" s="59"/>
      <c r="B293" s="32" t="s">
        <v>1281</v>
      </c>
      <c r="D293" s="21"/>
      <c r="E293" s="172"/>
      <c r="F293" s="173"/>
    </row>
    <row r="294" spans="1:6" ht="142.5" x14ac:dyDescent="0.2">
      <c r="A294" s="59"/>
      <c r="B294" s="44" t="s">
        <v>1282</v>
      </c>
      <c r="D294" s="21"/>
      <c r="E294" s="172"/>
      <c r="F294" s="173"/>
    </row>
    <row r="295" spans="1:6" ht="57" x14ac:dyDescent="0.2">
      <c r="A295" s="59"/>
      <c r="B295" s="32" t="s">
        <v>1283</v>
      </c>
      <c r="D295" s="21"/>
      <c r="E295" s="172"/>
      <c r="F295" s="173"/>
    </row>
    <row r="296" spans="1:6" ht="28.5" x14ac:dyDescent="0.2">
      <c r="A296" s="59"/>
      <c r="B296" s="32" t="s">
        <v>39</v>
      </c>
      <c r="D296" s="21"/>
      <c r="E296" s="172"/>
      <c r="F296" s="173"/>
    </row>
    <row r="297" spans="1:6" ht="57" x14ac:dyDescent="0.2">
      <c r="A297" s="59"/>
      <c r="B297" s="19" t="s">
        <v>249</v>
      </c>
      <c r="D297" s="21"/>
      <c r="E297" s="172"/>
      <c r="F297" s="173"/>
    </row>
    <row r="298" spans="1:6" x14ac:dyDescent="0.2">
      <c r="A298" s="59"/>
      <c r="B298" s="34" t="s">
        <v>33</v>
      </c>
      <c r="D298" s="21"/>
      <c r="E298" s="172"/>
      <c r="F298" s="173"/>
    </row>
    <row r="299" spans="1:6" ht="28.5" x14ac:dyDescent="0.2">
      <c r="A299" s="59"/>
      <c r="B299" s="32" t="s">
        <v>250</v>
      </c>
      <c r="D299" s="21"/>
      <c r="E299" s="172"/>
      <c r="F299" s="173"/>
    </row>
    <row r="300" spans="1:6" ht="57" x14ac:dyDescent="0.2">
      <c r="A300" s="59"/>
      <c r="B300" s="32" t="s">
        <v>116</v>
      </c>
      <c r="D300" s="21"/>
      <c r="E300" s="172"/>
      <c r="F300" s="173"/>
    </row>
    <row r="301" spans="1:6" ht="42.75" x14ac:dyDescent="0.2">
      <c r="A301" s="59"/>
      <c r="B301" s="32" t="s">
        <v>40</v>
      </c>
      <c r="D301" s="21"/>
      <c r="E301" s="172"/>
      <c r="F301" s="173"/>
    </row>
    <row r="302" spans="1:6" ht="57" x14ac:dyDescent="0.2">
      <c r="A302" s="59"/>
      <c r="B302" s="44" t="s">
        <v>134</v>
      </c>
      <c r="D302" s="21"/>
      <c r="E302" s="172"/>
      <c r="F302" s="173"/>
    </row>
    <row r="303" spans="1:6" ht="99.75" x14ac:dyDescent="0.2">
      <c r="A303" s="59"/>
      <c r="B303" s="19" t="s">
        <v>1284</v>
      </c>
      <c r="D303" s="21"/>
      <c r="E303" s="172"/>
      <c r="F303" s="173"/>
    </row>
    <row r="304" spans="1:6" ht="118.5" x14ac:dyDescent="0.2">
      <c r="A304" s="59"/>
      <c r="B304" s="19" t="s">
        <v>1184</v>
      </c>
      <c r="D304" s="21"/>
      <c r="E304" s="172"/>
      <c r="F304" s="173"/>
    </row>
    <row r="305" spans="1:6" x14ac:dyDescent="0.2">
      <c r="A305" s="38" t="s">
        <v>1475</v>
      </c>
      <c r="B305" s="19" t="s">
        <v>226</v>
      </c>
      <c r="C305" s="104"/>
      <c r="D305" s="104"/>
      <c r="E305" s="31"/>
      <c r="F305" s="31"/>
    </row>
    <row r="306" spans="1:6" ht="28.5" x14ac:dyDescent="0.2">
      <c r="A306" s="38"/>
      <c r="B306" s="19" t="s">
        <v>1095</v>
      </c>
      <c r="C306" s="21" t="s">
        <v>221</v>
      </c>
      <c r="D306" s="22">
        <v>137.5</v>
      </c>
      <c r="F306" s="22">
        <f>D306*E306</f>
        <v>0</v>
      </c>
    </row>
    <row r="307" spans="1:6" x14ac:dyDescent="0.2">
      <c r="A307" s="38" t="s">
        <v>1479</v>
      </c>
      <c r="B307" s="19" t="s">
        <v>1185</v>
      </c>
    </row>
    <row r="308" spans="1:6" ht="28.5" x14ac:dyDescent="0.2">
      <c r="A308" s="38"/>
      <c r="B308" s="39" t="s">
        <v>1186</v>
      </c>
    </row>
    <row r="309" spans="1:6" x14ac:dyDescent="0.2">
      <c r="A309" s="38"/>
      <c r="B309" s="32" t="s">
        <v>1187</v>
      </c>
      <c r="C309" s="21" t="s">
        <v>21</v>
      </c>
      <c r="D309" s="22">
        <v>380</v>
      </c>
      <c r="F309" s="22">
        <f>D309*E309</f>
        <v>0</v>
      </c>
    </row>
    <row r="310" spans="1:6" x14ac:dyDescent="0.2">
      <c r="A310" s="38"/>
      <c r="B310" s="39" t="s">
        <v>247</v>
      </c>
      <c r="C310" s="21" t="s">
        <v>248</v>
      </c>
      <c r="D310" s="56">
        <v>1</v>
      </c>
      <c r="F310" s="22">
        <f>D310*E310</f>
        <v>0</v>
      </c>
    </row>
    <row r="311" spans="1:6" x14ac:dyDescent="0.2">
      <c r="A311" s="38"/>
      <c r="B311" s="39"/>
    </row>
    <row r="312" spans="1:6" ht="42.75" x14ac:dyDescent="0.2">
      <c r="A312" s="174" t="s">
        <v>26</v>
      </c>
      <c r="B312" s="128" t="s">
        <v>1772</v>
      </c>
      <c r="D312" s="56"/>
    </row>
    <row r="313" spans="1:6" ht="28.5" x14ac:dyDescent="0.2">
      <c r="A313" s="114"/>
      <c r="B313" s="25" t="s">
        <v>1280</v>
      </c>
      <c r="D313" s="56"/>
    </row>
    <row r="314" spans="1:6" x14ac:dyDescent="0.2">
      <c r="A314" s="114"/>
      <c r="B314" s="105" t="s">
        <v>146</v>
      </c>
      <c r="D314" s="56"/>
    </row>
    <row r="315" spans="1:6" x14ac:dyDescent="0.2">
      <c r="A315" s="114"/>
      <c r="B315" s="105" t="s">
        <v>147</v>
      </c>
      <c r="D315" s="56"/>
    </row>
    <row r="316" spans="1:6" ht="62.25" customHeight="1" x14ac:dyDescent="0.2">
      <c r="A316" s="114"/>
      <c r="B316" s="129" t="s">
        <v>133</v>
      </c>
      <c r="D316" s="56"/>
    </row>
    <row r="317" spans="1:6" ht="90.75" customHeight="1" x14ac:dyDescent="0.2">
      <c r="A317" s="114"/>
      <c r="B317" s="129" t="s">
        <v>139</v>
      </c>
      <c r="D317" s="56"/>
    </row>
    <row r="318" spans="1:6" x14ac:dyDescent="0.2">
      <c r="A318" s="114"/>
      <c r="B318" s="127" t="s">
        <v>148</v>
      </c>
      <c r="D318" s="56"/>
    </row>
    <row r="319" spans="1:6" ht="129.75" customHeight="1" x14ac:dyDescent="0.2">
      <c r="A319" s="114"/>
      <c r="B319" s="128" t="s">
        <v>149</v>
      </c>
      <c r="D319" s="56"/>
    </row>
    <row r="320" spans="1:6" ht="28.5" x14ac:dyDescent="0.2">
      <c r="A320" s="114"/>
      <c r="B320" s="127" t="s">
        <v>39</v>
      </c>
      <c r="D320" s="56"/>
    </row>
    <row r="321" spans="1:6" x14ac:dyDescent="0.2">
      <c r="A321" s="114"/>
      <c r="B321" s="127" t="s">
        <v>1281</v>
      </c>
      <c r="D321" s="56"/>
    </row>
    <row r="322" spans="1:6" ht="130.5" customHeight="1" x14ac:dyDescent="0.2">
      <c r="A322" s="114"/>
      <c r="B322" s="128" t="s">
        <v>1282</v>
      </c>
      <c r="D322" s="56"/>
    </row>
    <row r="323" spans="1:6" ht="99.75" x14ac:dyDescent="0.2">
      <c r="A323" s="114"/>
      <c r="B323" s="19" t="s">
        <v>1284</v>
      </c>
      <c r="D323" s="56"/>
    </row>
    <row r="324" spans="1:6" ht="57" x14ac:dyDescent="0.2">
      <c r="A324" s="114"/>
      <c r="B324" s="127" t="s">
        <v>1283</v>
      </c>
      <c r="D324" s="56"/>
    </row>
    <row r="325" spans="1:6" ht="57" x14ac:dyDescent="0.2">
      <c r="A325" s="114"/>
      <c r="B325" s="25" t="s">
        <v>249</v>
      </c>
      <c r="D325" s="56"/>
    </row>
    <row r="326" spans="1:6" ht="42.75" x14ac:dyDescent="0.2">
      <c r="A326" s="375"/>
      <c r="B326" s="127" t="s">
        <v>40</v>
      </c>
      <c r="D326" s="56"/>
    </row>
    <row r="327" spans="1:6" ht="49.5" customHeight="1" x14ac:dyDescent="0.2">
      <c r="A327" s="375"/>
      <c r="B327" s="128" t="s">
        <v>134</v>
      </c>
      <c r="D327" s="56"/>
    </row>
    <row r="328" spans="1:6" ht="75.75" x14ac:dyDescent="0.2">
      <c r="A328" s="376"/>
      <c r="B328" s="44" t="s">
        <v>347</v>
      </c>
      <c r="D328" s="56"/>
    </row>
    <row r="329" spans="1:6" x14ac:dyDescent="0.2">
      <c r="A329" s="38" t="s">
        <v>1539</v>
      </c>
      <c r="B329" s="19" t="s">
        <v>225</v>
      </c>
    </row>
    <row r="330" spans="1:6" ht="16.5" x14ac:dyDescent="0.2">
      <c r="A330" s="38"/>
      <c r="B330" s="19" t="s">
        <v>1058</v>
      </c>
      <c r="C330" s="21" t="s">
        <v>221</v>
      </c>
      <c r="D330" s="22">
        <v>16.5</v>
      </c>
      <c r="F330" s="22">
        <f>D330*E330</f>
        <v>0</v>
      </c>
    </row>
    <row r="331" spans="1:6" x14ac:dyDescent="0.2">
      <c r="A331" s="38"/>
      <c r="B331" s="39" t="s">
        <v>247</v>
      </c>
      <c r="C331" s="21" t="s">
        <v>248</v>
      </c>
      <c r="D331" s="56">
        <v>1</v>
      </c>
      <c r="F331" s="22">
        <f>D331*E331</f>
        <v>0</v>
      </c>
    </row>
    <row r="332" spans="1:6" x14ac:dyDescent="0.2">
      <c r="A332" s="38" t="s">
        <v>1543</v>
      </c>
      <c r="B332" s="19" t="s">
        <v>1207</v>
      </c>
    </row>
    <row r="333" spans="1:6" ht="28.5" x14ac:dyDescent="0.2">
      <c r="A333" s="38"/>
      <c r="B333" s="19" t="s">
        <v>1208</v>
      </c>
      <c r="C333" s="21" t="s">
        <v>221</v>
      </c>
      <c r="D333" s="22">
        <v>37.799999999999997</v>
      </c>
      <c r="F333" s="22">
        <f>D333*E333</f>
        <v>0</v>
      </c>
    </row>
    <row r="334" spans="1:6" x14ac:dyDescent="0.2">
      <c r="A334" s="38" t="s">
        <v>1548</v>
      </c>
      <c r="B334" s="19" t="s">
        <v>1209</v>
      </c>
    </row>
    <row r="335" spans="1:6" ht="16.5" x14ac:dyDescent="0.2">
      <c r="A335" s="38"/>
      <c r="B335" s="19" t="s">
        <v>1210</v>
      </c>
      <c r="C335" s="21" t="s">
        <v>221</v>
      </c>
      <c r="D335" s="22">
        <v>3.5</v>
      </c>
      <c r="F335" s="22">
        <f>D335*E335</f>
        <v>0</v>
      </c>
    </row>
    <row r="336" spans="1:6" x14ac:dyDescent="0.2">
      <c r="A336" s="38" t="s">
        <v>1552</v>
      </c>
      <c r="B336" s="19" t="s">
        <v>1211</v>
      </c>
    </row>
    <row r="337" spans="1:6" ht="16.5" x14ac:dyDescent="0.2">
      <c r="A337" s="38"/>
      <c r="B337" s="19" t="s">
        <v>1212</v>
      </c>
      <c r="C337" s="21" t="s">
        <v>221</v>
      </c>
      <c r="D337" s="22">
        <v>8.4</v>
      </c>
      <c r="F337" s="22">
        <f>D337*E337</f>
        <v>0</v>
      </c>
    </row>
    <row r="338" spans="1:6" x14ac:dyDescent="0.2">
      <c r="A338" s="38" t="s">
        <v>1750</v>
      </c>
      <c r="B338" s="19" t="s">
        <v>1213</v>
      </c>
    </row>
    <row r="339" spans="1:6" ht="16.5" x14ac:dyDescent="0.2">
      <c r="A339" s="38"/>
      <c r="B339" s="105" t="s">
        <v>1214</v>
      </c>
      <c r="C339" s="21" t="s">
        <v>221</v>
      </c>
      <c r="D339" s="22">
        <v>3.2</v>
      </c>
      <c r="F339" s="22">
        <f>D339*E339</f>
        <v>0</v>
      </c>
    </row>
    <row r="340" spans="1:6" x14ac:dyDescent="0.2">
      <c r="A340" s="38" t="s">
        <v>1751</v>
      </c>
      <c r="B340" s="19" t="s">
        <v>1215</v>
      </c>
    </row>
    <row r="341" spans="1:6" ht="16.5" x14ac:dyDescent="0.2">
      <c r="A341" s="38"/>
      <c r="B341" s="19" t="s">
        <v>1216</v>
      </c>
      <c r="C341" s="21" t="s">
        <v>221</v>
      </c>
      <c r="D341" s="22">
        <v>6.5</v>
      </c>
      <c r="F341" s="22">
        <f>D341*E341</f>
        <v>0</v>
      </c>
    </row>
    <row r="342" spans="1:6" x14ac:dyDescent="0.2">
      <c r="A342" s="38" t="s">
        <v>1752</v>
      </c>
      <c r="B342" s="19" t="s">
        <v>1217</v>
      </c>
    </row>
    <row r="343" spans="1:6" ht="16.5" x14ac:dyDescent="0.2">
      <c r="A343" s="38"/>
      <c r="B343" s="19" t="s">
        <v>1218</v>
      </c>
      <c r="C343" s="21" t="s">
        <v>221</v>
      </c>
      <c r="D343" s="22">
        <v>11.5</v>
      </c>
      <c r="F343" s="22">
        <f>D343*E343</f>
        <v>0</v>
      </c>
    </row>
    <row r="344" spans="1:6" x14ac:dyDescent="0.2">
      <c r="A344" s="38"/>
      <c r="B344" s="39" t="s">
        <v>247</v>
      </c>
      <c r="C344" s="21" t="s">
        <v>248</v>
      </c>
      <c r="D344" s="56">
        <v>1</v>
      </c>
      <c r="F344" s="22">
        <f>D344*E344</f>
        <v>0</v>
      </c>
    </row>
    <row r="345" spans="1:6" x14ac:dyDescent="0.2">
      <c r="A345" s="38" t="s">
        <v>1753</v>
      </c>
      <c r="B345" s="19" t="s">
        <v>227</v>
      </c>
    </row>
    <row r="346" spans="1:6" ht="28.5" x14ac:dyDescent="0.2">
      <c r="A346" s="38"/>
      <c r="B346" s="19" t="s">
        <v>1059</v>
      </c>
      <c r="C346" s="21" t="s">
        <v>221</v>
      </c>
      <c r="D346" s="22">
        <v>81</v>
      </c>
      <c r="F346" s="22">
        <f>D346*E346</f>
        <v>0</v>
      </c>
    </row>
    <row r="347" spans="1:6" x14ac:dyDescent="0.2">
      <c r="A347" s="38"/>
      <c r="B347" s="39" t="s">
        <v>247</v>
      </c>
      <c r="C347" s="21" t="s">
        <v>248</v>
      </c>
      <c r="D347" s="56">
        <v>1</v>
      </c>
      <c r="F347" s="22">
        <f>D347*E347</f>
        <v>0</v>
      </c>
    </row>
    <row r="348" spans="1:6" x14ac:dyDescent="0.2">
      <c r="A348" s="38" t="s">
        <v>1754</v>
      </c>
      <c r="B348" s="19" t="s">
        <v>228</v>
      </c>
    </row>
    <row r="349" spans="1:6" ht="28.5" x14ac:dyDescent="0.2">
      <c r="A349" s="38"/>
      <c r="B349" s="19" t="s">
        <v>1100</v>
      </c>
      <c r="C349" s="21" t="s">
        <v>221</v>
      </c>
      <c r="D349" s="22">
        <v>18.809999999999999</v>
      </c>
      <c r="F349" s="22">
        <f>D349*E349</f>
        <v>0</v>
      </c>
    </row>
    <row r="350" spans="1:6" x14ac:dyDescent="0.2">
      <c r="A350" s="38"/>
      <c r="B350" s="39" t="s">
        <v>247</v>
      </c>
      <c r="C350" s="21" t="s">
        <v>248</v>
      </c>
      <c r="D350" s="56">
        <v>1</v>
      </c>
      <c r="F350" s="22">
        <f>D350*E350</f>
        <v>0</v>
      </c>
    </row>
    <row r="351" spans="1:6" x14ac:dyDescent="0.2">
      <c r="A351" s="57"/>
      <c r="B351" s="44"/>
      <c r="D351" s="43"/>
    </row>
    <row r="352" spans="1:6" ht="42.75" x14ac:dyDescent="0.2">
      <c r="A352" s="174" t="s">
        <v>27</v>
      </c>
      <c r="B352" s="128" t="s">
        <v>1774</v>
      </c>
    </row>
    <row r="353" spans="1:6" ht="28.5" x14ac:dyDescent="0.2">
      <c r="A353" s="114"/>
      <c r="B353" s="25" t="s">
        <v>1280</v>
      </c>
    </row>
    <row r="354" spans="1:6" x14ac:dyDescent="0.2">
      <c r="A354" s="114"/>
      <c r="B354" s="105" t="s">
        <v>146</v>
      </c>
    </row>
    <row r="355" spans="1:6" x14ac:dyDescent="0.2">
      <c r="A355" s="114"/>
      <c r="B355" s="105" t="s">
        <v>147</v>
      </c>
    </row>
    <row r="356" spans="1:6" ht="64.5" customHeight="1" x14ac:dyDescent="0.2">
      <c r="A356" s="114"/>
      <c r="B356" s="129" t="s">
        <v>133</v>
      </c>
    </row>
    <row r="357" spans="1:6" ht="90.75" customHeight="1" x14ac:dyDescent="0.2">
      <c r="A357" s="114"/>
      <c r="B357" s="129" t="s">
        <v>139</v>
      </c>
    </row>
    <row r="358" spans="1:6" x14ac:dyDescent="0.2">
      <c r="A358" s="114"/>
      <c r="B358" s="127" t="s">
        <v>148</v>
      </c>
      <c r="D358" s="56"/>
    </row>
    <row r="359" spans="1:6" ht="133.5" customHeight="1" x14ac:dyDescent="0.2">
      <c r="A359" s="114"/>
      <c r="B359" s="128" t="s">
        <v>149</v>
      </c>
      <c r="D359" s="21"/>
      <c r="E359" s="172"/>
      <c r="F359" s="173"/>
    </row>
    <row r="360" spans="1:6" ht="28.5" x14ac:dyDescent="0.2">
      <c r="A360" s="114"/>
      <c r="B360" s="127" t="s">
        <v>39</v>
      </c>
      <c r="D360" s="21"/>
      <c r="E360" s="172"/>
      <c r="F360" s="173"/>
    </row>
    <row r="361" spans="1:6" x14ac:dyDescent="0.2">
      <c r="A361" s="114"/>
      <c r="B361" s="127" t="s">
        <v>1281</v>
      </c>
      <c r="D361" s="21"/>
      <c r="E361" s="172"/>
      <c r="F361" s="173"/>
    </row>
    <row r="362" spans="1:6" ht="132" customHeight="1" x14ac:dyDescent="0.2">
      <c r="A362" s="114"/>
      <c r="B362" s="128" t="s">
        <v>1282</v>
      </c>
      <c r="D362" s="21"/>
      <c r="E362" s="172"/>
      <c r="F362" s="173"/>
    </row>
    <row r="363" spans="1:6" ht="57" x14ac:dyDescent="0.2">
      <c r="A363" s="114"/>
      <c r="B363" s="127" t="s">
        <v>1283</v>
      </c>
      <c r="D363" s="21"/>
      <c r="E363" s="172"/>
      <c r="F363" s="173"/>
    </row>
    <row r="364" spans="1:6" ht="57" x14ac:dyDescent="0.2">
      <c r="A364" s="114"/>
      <c r="B364" s="25" t="s">
        <v>249</v>
      </c>
      <c r="D364" s="21"/>
      <c r="E364" s="172"/>
      <c r="F364" s="173"/>
    </row>
    <row r="365" spans="1:6" ht="45.75" customHeight="1" x14ac:dyDescent="0.2">
      <c r="A365" s="114"/>
      <c r="B365" s="128" t="s">
        <v>134</v>
      </c>
      <c r="D365" s="21"/>
      <c r="E365" s="172"/>
      <c r="F365" s="173"/>
    </row>
    <row r="366" spans="1:6" ht="28.5" x14ac:dyDescent="0.2">
      <c r="A366" s="376"/>
      <c r="B366" s="128" t="s">
        <v>250</v>
      </c>
      <c r="D366" s="21"/>
      <c r="E366" s="172"/>
      <c r="F366" s="173"/>
    </row>
    <row r="367" spans="1:6" ht="57" x14ac:dyDescent="0.2">
      <c r="A367" s="376"/>
      <c r="B367" s="128" t="s">
        <v>116</v>
      </c>
    </row>
    <row r="368" spans="1:6" ht="57" x14ac:dyDescent="0.2">
      <c r="A368" s="376"/>
      <c r="B368" s="128" t="s">
        <v>1106</v>
      </c>
    </row>
    <row r="369" spans="1:6" ht="42.75" x14ac:dyDescent="0.2">
      <c r="A369" s="376"/>
      <c r="B369" s="128" t="s">
        <v>40</v>
      </c>
    </row>
    <row r="370" spans="1:6" ht="57" x14ac:dyDescent="0.2">
      <c r="A370" s="376"/>
      <c r="B370" s="25" t="s">
        <v>348</v>
      </c>
    </row>
    <row r="371" spans="1:6" ht="42.75" x14ac:dyDescent="0.2">
      <c r="A371" s="376"/>
      <c r="B371" s="25" t="s">
        <v>109</v>
      </c>
      <c r="D371" s="56"/>
    </row>
    <row r="372" spans="1:6" ht="142.5" x14ac:dyDescent="0.2">
      <c r="A372" s="376"/>
      <c r="B372" s="25" t="s">
        <v>1775</v>
      </c>
    </row>
    <row r="373" spans="1:6" x14ac:dyDescent="0.2">
      <c r="A373" s="376"/>
      <c r="B373" s="32" t="s">
        <v>164</v>
      </c>
    </row>
    <row r="374" spans="1:6" ht="71.25" x14ac:dyDescent="0.2">
      <c r="A374" s="376"/>
      <c r="B374" s="128" t="s">
        <v>1120</v>
      </c>
    </row>
    <row r="375" spans="1:6" ht="16.5" x14ac:dyDescent="0.2">
      <c r="A375" s="201" t="s">
        <v>1755</v>
      </c>
      <c r="B375" s="19" t="s">
        <v>1121</v>
      </c>
    </row>
    <row r="376" spans="1:6" ht="28.5" x14ac:dyDescent="0.2">
      <c r="A376" s="124"/>
      <c r="B376" s="39" t="s">
        <v>1107</v>
      </c>
    </row>
    <row r="377" spans="1:6" ht="16.5" x14ac:dyDescent="0.2">
      <c r="A377" s="124"/>
      <c r="B377" s="32" t="s">
        <v>1286</v>
      </c>
      <c r="C377" s="21" t="s">
        <v>21</v>
      </c>
      <c r="D377" s="22">
        <v>26.8</v>
      </c>
      <c r="F377" s="22">
        <f>D377*E377</f>
        <v>0</v>
      </c>
    </row>
    <row r="378" spans="1:6" ht="16.5" x14ac:dyDescent="0.2">
      <c r="A378" s="124"/>
      <c r="B378" s="39" t="s">
        <v>247</v>
      </c>
      <c r="C378" s="21" t="s">
        <v>248</v>
      </c>
      <c r="D378" s="56">
        <v>1</v>
      </c>
      <c r="F378" s="22">
        <f>D378*E378</f>
        <v>0</v>
      </c>
    </row>
    <row r="379" spans="1:6" ht="16.5" x14ac:dyDescent="0.2">
      <c r="A379" s="201" t="s">
        <v>1756</v>
      </c>
      <c r="B379" s="19" t="s">
        <v>229</v>
      </c>
    </row>
    <row r="380" spans="1:6" ht="28.5" x14ac:dyDescent="0.2">
      <c r="A380" s="124"/>
      <c r="B380" s="39" t="s">
        <v>1060</v>
      </c>
    </row>
    <row r="381" spans="1:6" ht="16.5" x14ac:dyDescent="0.2">
      <c r="A381" s="124"/>
      <c r="B381" s="32" t="s">
        <v>1287</v>
      </c>
      <c r="C381" s="21" t="s">
        <v>21</v>
      </c>
      <c r="D381" s="22">
        <v>26.8</v>
      </c>
      <c r="F381" s="22">
        <f>D381*E381</f>
        <v>0</v>
      </c>
    </row>
    <row r="382" spans="1:6" ht="16.5" x14ac:dyDescent="0.2">
      <c r="A382" s="124"/>
      <c r="B382" s="39" t="s">
        <v>247</v>
      </c>
      <c r="C382" s="21" t="s">
        <v>248</v>
      </c>
      <c r="D382" s="56">
        <v>1</v>
      </c>
      <c r="F382" s="22">
        <f>D382*E382</f>
        <v>0</v>
      </c>
    </row>
    <row r="383" spans="1:6" ht="16.5" x14ac:dyDescent="0.2">
      <c r="A383" s="201" t="s">
        <v>1757</v>
      </c>
      <c r="B383" s="19" t="s">
        <v>230</v>
      </c>
    </row>
    <row r="384" spans="1:6" ht="16.5" x14ac:dyDescent="0.2">
      <c r="A384" s="124"/>
      <c r="B384" s="39" t="s">
        <v>1061</v>
      </c>
    </row>
    <row r="385" spans="1:6" ht="16.5" x14ac:dyDescent="0.2">
      <c r="A385" s="124"/>
      <c r="B385" s="32" t="s">
        <v>1062</v>
      </c>
      <c r="C385" s="21" t="s">
        <v>21</v>
      </c>
      <c r="D385" s="22">
        <v>8.4</v>
      </c>
      <c r="F385" s="22">
        <f>D385*E385</f>
        <v>0</v>
      </c>
    </row>
    <row r="386" spans="1:6" ht="16.5" x14ac:dyDescent="0.2">
      <c r="A386" s="124"/>
      <c r="B386" s="39" t="s">
        <v>247</v>
      </c>
      <c r="C386" s="21" t="s">
        <v>248</v>
      </c>
      <c r="D386" s="56">
        <v>1</v>
      </c>
      <c r="F386" s="22">
        <f>D386*E386</f>
        <v>0</v>
      </c>
    </row>
    <row r="387" spans="1:6" ht="16.5" x14ac:dyDescent="0.2">
      <c r="A387" s="201" t="s">
        <v>1758</v>
      </c>
      <c r="B387" s="19" t="s">
        <v>231</v>
      </c>
    </row>
    <row r="388" spans="1:6" ht="16.5" x14ac:dyDescent="0.2">
      <c r="A388" s="124"/>
      <c r="B388" s="39" t="s">
        <v>1063</v>
      </c>
    </row>
    <row r="389" spans="1:6" ht="16.5" x14ac:dyDescent="0.2">
      <c r="A389" s="124"/>
      <c r="B389" s="32" t="s">
        <v>1065</v>
      </c>
      <c r="C389" s="21" t="s">
        <v>21</v>
      </c>
      <c r="D389" s="22">
        <v>24.2</v>
      </c>
      <c r="F389" s="22">
        <f>D389*E389</f>
        <v>0</v>
      </c>
    </row>
    <row r="390" spans="1:6" ht="16.5" x14ac:dyDescent="0.2">
      <c r="A390" s="124"/>
      <c r="B390" s="39" t="s">
        <v>247</v>
      </c>
      <c r="C390" s="21" t="s">
        <v>248</v>
      </c>
      <c r="D390" s="56">
        <v>1</v>
      </c>
      <c r="F390" s="22">
        <f>D390*E390</f>
        <v>0</v>
      </c>
    </row>
    <row r="391" spans="1:6" ht="16.5" x14ac:dyDescent="0.2">
      <c r="A391" s="201" t="s">
        <v>1759</v>
      </c>
      <c r="B391" s="19" t="s">
        <v>232</v>
      </c>
    </row>
    <row r="392" spans="1:6" ht="16.5" x14ac:dyDescent="0.2">
      <c r="A392" s="124"/>
      <c r="B392" s="39" t="s">
        <v>1064</v>
      </c>
    </row>
    <row r="393" spans="1:6" ht="16.5" x14ac:dyDescent="0.2">
      <c r="A393" s="124"/>
      <c r="B393" s="32" t="s">
        <v>321</v>
      </c>
      <c r="C393" s="21" t="s">
        <v>21</v>
      </c>
      <c r="D393" s="22">
        <v>24.7</v>
      </c>
      <c r="F393" s="22">
        <f>D393*E393</f>
        <v>0</v>
      </c>
    </row>
    <row r="394" spans="1:6" ht="16.5" x14ac:dyDescent="0.2">
      <c r="A394" s="124"/>
      <c r="B394" s="39" t="s">
        <v>247</v>
      </c>
      <c r="C394" s="21" t="s">
        <v>248</v>
      </c>
      <c r="D394" s="56">
        <v>1</v>
      </c>
      <c r="F394" s="22">
        <f>D394*E394</f>
        <v>0</v>
      </c>
    </row>
    <row r="395" spans="1:6" ht="16.5" x14ac:dyDescent="0.2">
      <c r="A395" s="201" t="s">
        <v>1760</v>
      </c>
      <c r="B395" s="19" t="s">
        <v>1122</v>
      </c>
    </row>
    <row r="396" spans="1:6" ht="28.5" x14ac:dyDescent="0.2">
      <c r="A396" s="124"/>
      <c r="B396" s="39" t="s">
        <v>1108</v>
      </c>
    </row>
    <row r="397" spans="1:6" ht="16.5" x14ac:dyDescent="0.2">
      <c r="A397" s="124"/>
      <c r="B397" s="32" t="s">
        <v>1109</v>
      </c>
      <c r="C397" s="21" t="s">
        <v>21</v>
      </c>
      <c r="D397" s="22">
        <v>6.4</v>
      </c>
      <c r="F397" s="22">
        <f>D397*E397</f>
        <v>0</v>
      </c>
    </row>
    <row r="398" spans="1:6" ht="16.5" x14ac:dyDescent="0.2">
      <c r="A398" s="124"/>
      <c r="B398" s="39" t="s">
        <v>247</v>
      </c>
      <c r="C398" s="21" t="s">
        <v>248</v>
      </c>
      <c r="D398" s="56">
        <v>1</v>
      </c>
      <c r="F398" s="22">
        <f>D398*E398</f>
        <v>0</v>
      </c>
    </row>
    <row r="399" spans="1:6" ht="16.5" x14ac:dyDescent="0.2">
      <c r="A399" s="201" t="s">
        <v>1761</v>
      </c>
      <c r="B399" s="19" t="s">
        <v>233</v>
      </c>
    </row>
    <row r="400" spans="1:6" ht="28.5" x14ac:dyDescent="0.2">
      <c r="A400" s="124"/>
      <c r="B400" s="39" t="s">
        <v>1066</v>
      </c>
    </row>
    <row r="401" spans="1:6" ht="16.5" x14ac:dyDescent="0.2">
      <c r="A401" s="124"/>
      <c r="B401" s="32" t="s">
        <v>1109</v>
      </c>
      <c r="C401" s="21" t="s">
        <v>21</v>
      </c>
      <c r="D401" s="22">
        <v>6.4</v>
      </c>
      <c r="F401" s="22">
        <f>D401*E401</f>
        <v>0</v>
      </c>
    </row>
    <row r="402" spans="1:6" ht="16.5" x14ac:dyDescent="0.2">
      <c r="A402" s="124"/>
      <c r="B402" s="39" t="s">
        <v>247</v>
      </c>
      <c r="C402" s="21" t="s">
        <v>248</v>
      </c>
      <c r="D402" s="56">
        <v>1</v>
      </c>
      <c r="F402" s="22">
        <f>D402*E402</f>
        <v>0</v>
      </c>
    </row>
    <row r="403" spans="1:6" ht="16.5" x14ac:dyDescent="0.2">
      <c r="A403" s="201" t="s">
        <v>1762</v>
      </c>
      <c r="B403" s="19" t="s">
        <v>234</v>
      </c>
    </row>
    <row r="404" spans="1:6" ht="16.5" x14ac:dyDescent="0.2">
      <c r="A404" s="124"/>
      <c r="B404" s="39" t="s">
        <v>1067</v>
      </c>
    </row>
    <row r="405" spans="1:6" ht="16.5" x14ac:dyDescent="0.2">
      <c r="A405" s="124"/>
      <c r="B405" s="32" t="s">
        <v>320</v>
      </c>
      <c r="C405" s="21" t="s">
        <v>21</v>
      </c>
      <c r="D405" s="22">
        <v>33.5</v>
      </c>
      <c r="F405" s="22">
        <f>D405*E405</f>
        <v>0</v>
      </c>
    </row>
    <row r="406" spans="1:6" ht="16.5" x14ac:dyDescent="0.2">
      <c r="A406" s="124"/>
      <c r="B406" s="39" t="s">
        <v>247</v>
      </c>
      <c r="C406" s="21" t="s">
        <v>248</v>
      </c>
      <c r="D406" s="56">
        <v>1</v>
      </c>
      <c r="F406" s="22">
        <f>D406*E406</f>
        <v>0</v>
      </c>
    </row>
    <row r="407" spans="1:6" ht="16.5" x14ac:dyDescent="0.2">
      <c r="A407" s="201" t="s">
        <v>1763</v>
      </c>
      <c r="B407" s="19" t="s">
        <v>235</v>
      </c>
    </row>
    <row r="408" spans="1:6" ht="28.5" x14ac:dyDescent="0.2">
      <c r="A408" s="124"/>
      <c r="B408" s="39" t="s">
        <v>1068</v>
      </c>
    </row>
    <row r="409" spans="1:6" ht="16.5" x14ac:dyDescent="0.2">
      <c r="A409" s="124"/>
      <c r="B409" s="32" t="s">
        <v>319</v>
      </c>
      <c r="C409" s="21" t="s">
        <v>21</v>
      </c>
      <c r="D409" s="22">
        <v>14.8</v>
      </c>
      <c r="F409" s="22">
        <f>D409*E409</f>
        <v>0</v>
      </c>
    </row>
    <row r="410" spans="1:6" ht="16.5" x14ac:dyDescent="0.2">
      <c r="A410" s="124"/>
      <c r="B410" s="39" t="s">
        <v>247</v>
      </c>
      <c r="C410" s="21" t="s">
        <v>248</v>
      </c>
      <c r="D410" s="56">
        <v>1</v>
      </c>
      <c r="F410" s="22">
        <f>D410*E410</f>
        <v>0</v>
      </c>
    </row>
    <row r="411" spans="1:6" ht="16.5" x14ac:dyDescent="0.2">
      <c r="A411" s="201" t="s">
        <v>1779</v>
      </c>
      <c r="B411" s="19" t="s">
        <v>236</v>
      </c>
    </row>
    <row r="412" spans="1:6" ht="16.5" x14ac:dyDescent="0.2">
      <c r="A412" s="124"/>
      <c r="B412" s="39" t="s">
        <v>1069</v>
      </c>
    </row>
    <row r="413" spans="1:6" ht="16.5" x14ac:dyDescent="0.2">
      <c r="A413" s="124"/>
      <c r="B413" s="32" t="s">
        <v>324</v>
      </c>
      <c r="C413" s="21" t="s">
        <v>21</v>
      </c>
      <c r="D413" s="22">
        <v>24.2</v>
      </c>
      <c r="F413" s="22">
        <f>D413*E413</f>
        <v>0</v>
      </c>
    </row>
    <row r="414" spans="1:6" ht="16.5" x14ac:dyDescent="0.2">
      <c r="A414" s="124"/>
      <c r="B414" s="39" t="s">
        <v>247</v>
      </c>
      <c r="C414" s="21" t="s">
        <v>248</v>
      </c>
      <c r="D414" s="56">
        <v>1</v>
      </c>
      <c r="F414" s="22">
        <f>D414*E414</f>
        <v>0</v>
      </c>
    </row>
    <row r="415" spans="1:6" ht="16.5" x14ac:dyDescent="0.2">
      <c r="A415" s="201" t="s">
        <v>1780</v>
      </c>
      <c r="B415" s="19" t="s">
        <v>237</v>
      </c>
    </row>
    <row r="416" spans="1:6" ht="16.5" x14ac:dyDescent="0.2">
      <c r="A416" s="124"/>
      <c r="B416" s="39" t="s">
        <v>1070</v>
      </c>
    </row>
    <row r="417" spans="1:6" ht="16.5" x14ac:dyDescent="0.2">
      <c r="A417" s="124"/>
      <c r="B417" s="32" t="s">
        <v>318</v>
      </c>
      <c r="C417" s="21" t="s">
        <v>21</v>
      </c>
      <c r="D417" s="22">
        <v>20.3</v>
      </c>
      <c r="F417" s="22">
        <f>D417*E417</f>
        <v>0</v>
      </c>
    </row>
    <row r="418" spans="1:6" ht="16.5" x14ac:dyDescent="0.2">
      <c r="A418" s="124"/>
      <c r="B418" s="39" t="s">
        <v>247</v>
      </c>
      <c r="C418" s="21" t="s">
        <v>248</v>
      </c>
      <c r="D418" s="56">
        <v>1</v>
      </c>
      <c r="F418" s="22">
        <f>D418*E418</f>
        <v>0</v>
      </c>
    </row>
    <row r="419" spans="1:6" ht="16.5" x14ac:dyDescent="0.2">
      <c r="A419" s="201" t="s">
        <v>1781</v>
      </c>
      <c r="B419" s="19" t="s">
        <v>238</v>
      </c>
    </row>
    <row r="420" spans="1:6" ht="16.5" x14ac:dyDescent="0.2">
      <c r="A420" s="124"/>
      <c r="B420" s="39" t="s">
        <v>1071</v>
      </c>
    </row>
    <row r="421" spans="1:6" ht="16.5" x14ac:dyDescent="0.2">
      <c r="A421" s="124"/>
      <c r="B421" s="32" t="s">
        <v>322</v>
      </c>
      <c r="C421" s="21" t="s">
        <v>21</v>
      </c>
      <c r="D421" s="22">
        <v>10.4</v>
      </c>
      <c r="F421" s="22">
        <f>D421*E421</f>
        <v>0</v>
      </c>
    </row>
    <row r="422" spans="1:6" ht="16.5" x14ac:dyDescent="0.2">
      <c r="A422" s="124"/>
      <c r="B422" s="39" t="s">
        <v>247</v>
      </c>
      <c r="C422" s="21" t="s">
        <v>248</v>
      </c>
      <c r="D422" s="56">
        <v>1</v>
      </c>
      <c r="F422" s="22">
        <f>D422*E422</f>
        <v>0</v>
      </c>
    </row>
    <row r="423" spans="1:6" ht="16.5" x14ac:dyDescent="0.2">
      <c r="A423" s="201" t="s">
        <v>1782</v>
      </c>
      <c r="B423" s="19" t="s">
        <v>239</v>
      </c>
    </row>
    <row r="424" spans="1:6" ht="28.5" x14ac:dyDescent="0.2">
      <c r="A424" s="124"/>
      <c r="B424" s="39" t="s">
        <v>1072</v>
      </c>
    </row>
    <row r="425" spans="1:6" ht="16.5" x14ac:dyDescent="0.2">
      <c r="A425" s="124"/>
      <c r="B425" s="32" t="s">
        <v>1073</v>
      </c>
      <c r="C425" s="21" t="s">
        <v>21</v>
      </c>
      <c r="D425" s="22">
        <f>4*1.1+2*0.85</f>
        <v>6.1000000000000005</v>
      </c>
      <c r="F425" s="22">
        <f>D425*E425</f>
        <v>0</v>
      </c>
    </row>
    <row r="426" spans="1:6" ht="16.5" x14ac:dyDescent="0.2">
      <c r="A426" s="124"/>
      <c r="B426" s="39" t="s">
        <v>247</v>
      </c>
      <c r="C426" s="21" t="s">
        <v>248</v>
      </c>
      <c r="D426" s="56">
        <v>1</v>
      </c>
      <c r="F426" s="22">
        <f>D426*E426</f>
        <v>0</v>
      </c>
    </row>
    <row r="427" spans="1:6" ht="16.5" x14ac:dyDescent="0.2">
      <c r="A427" s="201" t="s">
        <v>1783</v>
      </c>
      <c r="B427" s="19" t="s">
        <v>240</v>
      </c>
    </row>
    <row r="428" spans="1:6" ht="16.5" x14ac:dyDescent="0.2">
      <c r="A428" s="124"/>
      <c r="B428" s="19" t="s">
        <v>1074</v>
      </c>
    </row>
    <row r="429" spans="1:6" ht="16.5" x14ac:dyDescent="0.2">
      <c r="A429" s="124"/>
      <c r="B429" s="32" t="s">
        <v>323</v>
      </c>
      <c r="C429" s="21" t="s">
        <v>21</v>
      </c>
      <c r="D429" s="22">
        <f>6.1+2.6</f>
        <v>8.6999999999999993</v>
      </c>
      <c r="F429" s="22">
        <f>D429*E429</f>
        <v>0</v>
      </c>
    </row>
    <row r="430" spans="1:6" ht="16.5" x14ac:dyDescent="0.2">
      <c r="A430" s="124"/>
      <c r="B430" s="39" t="s">
        <v>247</v>
      </c>
      <c r="C430" s="21" t="s">
        <v>248</v>
      </c>
      <c r="D430" s="56">
        <v>1</v>
      </c>
      <c r="F430" s="22">
        <f>D430*E430</f>
        <v>0</v>
      </c>
    </row>
    <row r="431" spans="1:6" ht="16.5" x14ac:dyDescent="0.2">
      <c r="A431" s="201" t="s">
        <v>1784</v>
      </c>
      <c r="B431" s="19" t="s">
        <v>1123</v>
      </c>
    </row>
    <row r="432" spans="1:6" ht="16.5" x14ac:dyDescent="0.2">
      <c r="A432" s="124"/>
      <c r="B432" s="39" t="s">
        <v>1075</v>
      </c>
    </row>
    <row r="433" spans="1:6" ht="16.5" x14ac:dyDescent="0.2">
      <c r="A433" s="124"/>
      <c r="B433" s="32" t="s">
        <v>317</v>
      </c>
      <c r="C433" s="21" t="s">
        <v>21</v>
      </c>
      <c r="D433" s="22">
        <v>23.2</v>
      </c>
      <c r="F433" s="22">
        <f>D433*E433</f>
        <v>0</v>
      </c>
    </row>
    <row r="434" spans="1:6" ht="16.5" x14ac:dyDescent="0.2">
      <c r="A434" s="124"/>
      <c r="B434" s="39" t="s">
        <v>247</v>
      </c>
      <c r="C434" s="21" t="s">
        <v>248</v>
      </c>
      <c r="D434" s="56">
        <v>1</v>
      </c>
      <c r="F434" s="22">
        <f>D434*E434</f>
        <v>0</v>
      </c>
    </row>
    <row r="435" spans="1:6" ht="16.5" x14ac:dyDescent="0.2">
      <c r="A435" s="201" t="s">
        <v>1785</v>
      </c>
      <c r="B435" s="19" t="s">
        <v>241</v>
      </c>
    </row>
    <row r="436" spans="1:6" ht="16.5" x14ac:dyDescent="0.2">
      <c r="A436" s="124"/>
      <c r="B436" s="19" t="s">
        <v>1076</v>
      </c>
    </row>
    <row r="437" spans="1:6" ht="16.5" x14ac:dyDescent="0.2">
      <c r="A437" s="124"/>
      <c r="B437" s="32" t="s">
        <v>1078</v>
      </c>
      <c r="C437" s="21" t="s">
        <v>21</v>
      </c>
      <c r="D437" s="22">
        <v>13.1</v>
      </c>
      <c r="F437" s="22">
        <f>D437*E437</f>
        <v>0</v>
      </c>
    </row>
    <row r="438" spans="1:6" ht="16.5" x14ac:dyDescent="0.2">
      <c r="A438" s="124"/>
      <c r="B438" s="39" t="s">
        <v>247</v>
      </c>
      <c r="C438" s="21" t="s">
        <v>248</v>
      </c>
      <c r="D438" s="56">
        <v>1</v>
      </c>
      <c r="F438" s="22">
        <f>D438*E438</f>
        <v>0</v>
      </c>
    </row>
    <row r="439" spans="1:6" ht="16.5" x14ac:dyDescent="0.2">
      <c r="A439" s="201" t="s">
        <v>1786</v>
      </c>
      <c r="B439" s="19" t="s">
        <v>242</v>
      </c>
    </row>
    <row r="440" spans="1:6" ht="16.5" x14ac:dyDescent="0.2">
      <c r="A440" s="124"/>
      <c r="B440" s="19" t="s">
        <v>1077</v>
      </c>
    </row>
    <row r="441" spans="1:6" ht="16.5" x14ac:dyDescent="0.2">
      <c r="A441" s="124"/>
      <c r="B441" s="32" t="s">
        <v>326</v>
      </c>
      <c r="C441" s="21" t="s">
        <v>21</v>
      </c>
      <c r="D441" s="22">
        <v>13.1</v>
      </c>
      <c r="F441" s="22">
        <f>D441*E441</f>
        <v>0</v>
      </c>
    </row>
    <row r="442" spans="1:6" ht="16.5" x14ac:dyDescent="0.2">
      <c r="A442" s="124"/>
      <c r="B442" s="39" t="s">
        <v>247</v>
      </c>
      <c r="C442" s="21" t="s">
        <v>248</v>
      </c>
      <c r="D442" s="56">
        <v>1</v>
      </c>
      <c r="F442" s="22">
        <f>D442*E442</f>
        <v>0</v>
      </c>
    </row>
    <row r="443" spans="1:6" ht="16.5" x14ac:dyDescent="0.2">
      <c r="A443" s="201" t="s">
        <v>1787</v>
      </c>
      <c r="B443" s="19" t="s">
        <v>243</v>
      </c>
    </row>
    <row r="444" spans="1:6" ht="16.5" x14ac:dyDescent="0.2">
      <c r="A444" s="124"/>
      <c r="B444" s="170" t="s">
        <v>1079</v>
      </c>
    </row>
    <row r="445" spans="1:6" ht="16.5" x14ac:dyDescent="0.2">
      <c r="A445" s="124"/>
      <c r="B445" s="32" t="s">
        <v>325</v>
      </c>
      <c r="C445" s="21" t="s">
        <v>21</v>
      </c>
      <c r="D445" s="22">
        <v>35.200000000000003</v>
      </c>
      <c r="F445" s="22">
        <f>D445*E445</f>
        <v>0</v>
      </c>
    </row>
    <row r="446" spans="1:6" ht="16.5" x14ac:dyDescent="0.2">
      <c r="A446" s="124"/>
      <c r="B446" s="39" t="s">
        <v>247</v>
      </c>
      <c r="C446" s="21" t="s">
        <v>248</v>
      </c>
      <c r="D446" s="56">
        <v>1</v>
      </c>
      <c r="F446" s="22">
        <f>D446*E446</f>
        <v>0</v>
      </c>
    </row>
    <row r="447" spans="1:6" ht="16.5" x14ac:dyDescent="0.2">
      <c r="A447" s="201" t="s">
        <v>1788</v>
      </c>
      <c r="B447" s="19" t="s">
        <v>244</v>
      </c>
    </row>
    <row r="448" spans="1:6" ht="28.5" x14ac:dyDescent="0.2">
      <c r="A448" s="124"/>
      <c r="B448" s="19" t="s">
        <v>1080</v>
      </c>
    </row>
    <row r="449" spans="1:6" ht="16.5" x14ac:dyDescent="0.2">
      <c r="A449" s="124"/>
      <c r="B449" s="32" t="s">
        <v>1083</v>
      </c>
      <c r="C449" s="21" t="s">
        <v>21</v>
      </c>
      <c r="D449" s="22">
        <v>19.2</v>
      </c>
      <c r="F449" s="22">
        <f>D449*E449</f>
        <v>0</v>
      </c>
    </row>
    <row r="450" spans="1:6" ht="16.5" x14ac:dyDescent="0.2">
      <c r="A450" s="124"/>
      <c r="B450" s="39" t="s">
        <v>247</v>
      </c>
      <c r="C450" s="21" t="s">
        <v>248</v>
      </c>
      <c r="D450" s="56">
        <v>1</v>
      </c>
      <c r="F450" s="22">
        <f>D450*E450</f>
        <v>0</v>
      </c>
    </row>
    <row r="451" spans="1:6" ht="16.5" x14ac:dyDescent="0.2">
      <c r="A451" s="201" t="s">
        <v>1789</v>
      </c>
      <c r="B451" s="19" t="s">
        <v>245</v>
      </c>
    </row>
    <row r="452" spans="1:6" ht="16.5" x14ac:dyDescent="0.2">
      <c r="A452" s="124"/>
      <c r="B452" s="19" t="s">
        <v>1081</v>
      </c>
    </row>
    <row r="453" spans="1:6" ht="16.5" x14ac:dyDescent="0.2">
      <c r="A453" s="124"/>
      <c r="B453" s="32" t="s">
        <v>1082</v>
      </c>
      <c r="C453" s="21" t="s">
        <v>21</v>
      </c>
      <c r="D453" s="22">
        <v>19.2</v>
      </c>
      <c r="F453" s="22">
        <f>D453*E453</f>
        <v>0</v>
      </c>
    </row>
    <row r="454" spans="1:6" ht="16.5" x14ac:dyDescent="0.2">
      <c r="A454" s="124"/>
      <c r="B454" s="39" t="s">
        <v>247</v>
      </c>
      <c r="C454" s="21" t="s">
        <v>248</v>
      </c>
      <c r="D454" s="56">
        <v>1</v>
      </c>
      <c r="F454" s="22">
        <f>D454*E454</f>
        <v>0</v>
      </c>
    </row>
    <row r="455" spans="1:6" ht="16.5" x14ac:dyDescent="0.2">
      <c r="A455" s="201" t="s">
        <v>1790</v>
      </c>
      <c r="B455" s="19" t="s">
        <v>330</v>
      </c>
    </row>
    <row r="456" spans="1:6" ht="16.5" x14ac:dyDescent="0.2">
      <c r="A456" s="124"/>
      <c r="B456" s="19" t="s">
        <v>1084</v>
      </c>
    </row>
    <row r="457" spans="1:6" ht="16.5" x14ac:dyDescent="0.2">
      <c r="A457" s="124"/>
      <c r="B457" s="32" t="s">
        <v>327</v>
      </c>
      <c r="C457" s="21" t="s">
        <v>21</v>
      </c>
      <c r="D457" s="22">
        <v>16.3</v>
      </c>
      <c r="F457" s="22">
        <f>D457*E457</f>
        <v>0</v>
      </c>
    </row>
    <row r="458" spans="1:6" ht="16.5" x14ac:dyDescent="0.2">
      <c r="A458" s="124"/>
      <c r="B458" s="39" t="s">
        <v>247</v>
      </c>
      <c r="C458" s="21" t="s">
        <v>248</v>
      </c>
      <c r="D458" s="56">
        <v>1</v>
      </c>
      <c r="F458" s="22">
        <f>D458*E458</f>
        <v>0</v>
      </c>
    </row>
    <row r="459" spans="1:6" ht="16.5" x14ac:dyDescent="0.2">
      <c r="A459" s="201" t="s">
        <v>1791</v>
      </c>
      <c r="B459" s="19" t="s">
        <v>332</v>
      </c>
    </row>
    <row r="460" spans="1:6" ht="16.5" x14ac:dyDescent="0.2">
      <c r="A460" s="124"/>
      <c r="B460" s="39" t="s">
        <v>1085</v>
      </c>
    </row>
    <row r="461" spans="1:6" ht="16.5" x14ac:dyDescent="0.2">
      <c r="A461" s="124"/>
      <c r="B461" s="32" t="s">
        <v>328</v>
      </c>
      <c r="C461" s="21" t="s">
        <v>21</v>
      </c>
      <c r="D461" s="22">
        <v>22.6</v>
      </c>
      <c r="F461" s="22">
        <f>D461*E461</f>
        <v>0</v>
      </c>
    </row>
    <row r="462" spans="1:6" ht="16.5" x14ac:dyDescent="0.2">
      <c r="A462" s="124"/>
      <c r="B462" s="39" t="s">
        <v>247</v>
      </c>
      <c r="C462" s="21" t="s">
        <v>248</v>
      </c>
      <c r="D462" s="56">
        <v>1</v>
      </c>
      <c r="F462" s="22">
        <f>D462*E462</f>
        <v>0</v>
      </c>
    </row>
    <row r="463" spans="1:6" ht="16.5" x14ac:dyDescent="0.2">
      <c r="A463" s="201" t="s">
        <v>1792</v>
      </c>
      <c r="B463" s="19" t="s">
        <v>333</v>
      </c>
    </row>
    <row r="464" spans="1:6" ht="16.5" x14ac:dyDescent="0.2">
      <c r="A464" s="124"/>
      <c r="B464" s="39" t="s">
        <v>1086</v>
      </c>
    </row>
    <row r="465" spans="1:6" ht="16.5" x14ac:dyDescent="0.2">
      <c r="A465" s="124"/>
      <c r="B465" s="32" t="s">
        <v>328</v>
      </c>
      <c r="C465" s="21" t="s">
        <v>21</v>
      </c>
      <c r="D465" s="22">
        <v>22.6</v>
      </c>
      <c r="F465" s="22">
        <f>D465*E465</f>
        <v>0</v>
      </c>
    </row>
    <row r="466" spans="1:6" ht="16.5" x14ac:dyDescent="0.2">
      <c r="A466" s="124"/>
      <c r="B466" s="39" t="s">
        <v>247</v>
      </c>
      <c r="C466" s="21" t="s">
        <v>248</v>
      </c>
      <c r="D466" s="56">
        <v>1</v>
      </c>
      <c r="F466" s="22">
        <f>D466*E466</f>
        <v>0</v>
      </c>
    </row>
    <row r="467" spans="1:6" ht="16.5" x14ac:dyDescent="0.2">
      <c r="A467" s="201" t="s">
        <v>1793</v>
      </c>
      <c r="B467" s="19" t="s">
        <v>335</v>
      </c>
    </row>
    <row r="468" spans="1:6" ht="16.5" x14ac:dyDescent="0.2">
      <c r="A468" s="124"/>
      <c r="B468" s="39" t="s">
        <v>1087</v>
      </c>
    </row>
    <row r="469" spans="1:6" ht="16.5" x14ac:dyDescent="0.2">
      <c r="A469" s="124"/>
      <c r="B469" s="32" t="s">
        <v>329</v>
      </c>
      <c r="C469" s="21" t="s">
        <v>21</v>
      </c>
      <c r="D469" s="22">
        <v>24.3</v>
      </c>
      <c r="F469" s="22">
        <f>D469*E469</f>
        <v>0</v>
      </c>
    </row>
    <row r="470" spans="1:6" ht="16.5" x14ac:dyDescent="0.2">
      <c r="A470" s="124"/>
      <c r="B470" s="39" t="s">
        <v>247</v>
      </c>
      <c r="C470" s="21" t="s">
        <v>248</v>
      </c>
      <c r="D470" s="56">
        <v>1</v>
      </c>
      <c r="F470" s="22">
        <f>D470*E470</f>
        <v>0</v>
      </c>
    </row>
    <row r="471" spans="1:6" ht="16.5" x14ac:dyDescent="0.2">
      <c r="A471" s="201" t="s">
        <v>1794</v>
      </c>
      <c r="B471" s="19" t="s">
        <v>337</v>
      </c>
    </row>
    <row r="472" spans="1:6" ht="16.5" x14ac:dyDescent="0.2">
      <c r="A472" s="124"/>
      <c r="B472" s="39" t="s">
        <v>1088</v>
      </c>
    </row>
    <row r="473" spans="1:6" ht="16.5" x14ac:dyDescent="0.2">
      <c r="A473" s="124"/>
      <c r="B473" s="32" t="s">
        <v>331</v>
      </c>
      <c r="C473" s="21" t="s">
        <v>21</v>
      </c>
      <c r="D473" s="22">
        <v>26.1</v>
      </c>
      <c r="F473" s="22">
        <f>D473*E473</f>
        <v>0</v>
      </c>
    </row>
    <row r="474" spans="1:6" ht="16.5" x14ac:dyDescent="0.2">
      <c r="A474" s="124"/>
      <c r="B474" s="39" t="s">
        <v>247</v>
      </c>
      <c r="C474" s="21" t="s">
        <v>248</v>
      </c>
      <c r="D474" s="56">
        <v>1</v>
      </c>
      <c r="F474" s="22">
        <f>D474*E474</f>
        <v>0</v>
      </c>
    </row>
    <row r="475" spans="1:6" ht="16.5" x14ac:dyDescent="0.2">
      <c r="A475" s="201" t="s">
        <v>1795</v>
      </c>
      <c r="B475" s="19" t="s">
        <v>1124</v>
      </c>
    </row>
    <row r="476" spans="1:6" ht="16.5" x14ac:dyDescent="0.2">
      <c r="A476" s="124"/>
      <c r="B476" s="39" t="s">
        <v>1110</v>
      </c>
    </row>
    <row r="477" spans="1:6" ht="16.5" x14ac:dyDescent="0.2">
      <c r="A477" s="124"/>
      <c r="B477" s="32" t="s">
        <v>1111</v>
      </c>
      <c r="C477" s="21" t="s">
        <v>21</v>
      </c>
      <c r="D477" s="22">
        <f>2*(3.95+0.9)+5*3.35</f>
        <v>26.450000000000003</v>
      </c>
      <c r="F477" s="22">
        <f>D477*E477</f>
        <v>0</v>
      </c>
    </row>
    <row r="478" spans="1:6" ht="16.5" x14ac:dyDescent="0.2">
      <c r="A478" s="124"/>
      <c r="B478" s="39" t="s">
        <v>247</v>
      </c>
      <c r="C478" s="21" t="s">
        <v>248</v>
      </c>
      <c r="D478" s="56">
        <v>1</v>
      </c>
      <c r="F478" s="22">
        <f>D478*E478</f>
        <v>0</v>
      </c>
    </row>
    <row r="479" spans="1:6" ht="16.5" x14ac:dyDescent="0.2">
      <c r="A479" s="201" t="s">
        <v>1796</v>
      </c>
      <c r="B479" s="19" t="s">
        <v>349</v>
      </c>
    </row>
    <row r="480" spans="1:6" ht="28.5" x14ac:dyDescent="0.2">
      <c r="A480" s="20"/>
      <c r="B480" s="39" t="s">
        <v>1089</v>
      </c>
    </row>
    <row r="481" spans="1:7" x14ac:dyDescent="0.2">
      <c r="A481" s="20"/>
      <c r="B481" s="32" t="s">
        <v>1090</v>
      </c>
      <c r="C481" s="21" t="s">
        <v>21</v>
      </c>
      <c r="D481" s="22">
        <f>7*1.5</f>
        <v>10.5</v>
      </c>
      <c r="F481" s="22">
        <f>D481*E481</f>
        <v>0</v>
      </c>
    </row>
    <row r="482" spans="1:7" x14ac:dyDescent="0.2">
      <c r="A482" s="20"/>
      <c r="B482" s="39" t="s">
        <v>247</v>
      </c>
      <c r="C482" s="21" t="s">
        <v>248</v>
      </c>
      <c r="D482" s="56">
        <v>1</v>
      </c>
      <c r="F482" s="22">
        <f>D482*E482</f>
        <v>0</v>
      </c>
    </row>
    <row r="483" spans="1:7" ht="16.5" x14ac:dyDescent="0.2">
      <c r="A483" s="201" t="s">
        <v>1797</v>
      </c>
      <c r="B483" s="19" t="s">
        <v>350</v>
      </c>
    </row>
    <row r="484" spans="1:7" x14ac:dyDescent="0.2">
      <c r="A484" s="20"/>
      <c r="B484" s="39" t="s">
        <v>1091</v>
      </c>
    </row>
    <row r="485" spans="1:7" x14ac:dyDescent="0.2">
      <c r="A485" s="20"/>
      <c r="B485" s="32" t="s">
        <v>334</v>
      </c>
      <c r="C485" s="21" t="s">
        <v>21</v>
      </c>
      <c r="D485" s="22">
        <v>26.1</v>
      </c>
      <c r="F485" s="22">
        <f>D485*E485</f>
        <v>0</v>
      </c>
    </row>
    <row r="486" spans="1:7" x14ac:dyDescent="0.2">
      <c r="A486" s="20"/>
      <c r="B486" s="39" t="s">
        <v>247</v>
      </c>
      <c r="C486" s="21" t="s">
        <v>248</v>
      </c>
      <c r="D486" s="56">
        <v>1</v>
      </c>
      <c r="F486" s="22">
        <f>D486*E486</f>
        <v>0</v>
      </c>
    </row>
    <row r="487" spans="1:7" ht="16.5" x14ac:dyDescent="0.2">
      <c r="A487" s="124"/>
      <c r="B487" s="39"/>
      <c r="D487" s="56"/>
    </row>
    <row r="488" spans="1:7" ht="57" x14ac:dyDescent="0.2">
      <c r="A488" s="26" t="s">
        <v>28</v>
      </c>
      <c r="B488" s="19" t="s">
        <v>1288</v>
      </c>
      <c r="G488" s="215"/>
    </row>
    <row r="489" spans="1:7" x14ac:dyDescent="0.2">
      <c r="A489" s="184"/>
      <c r="B489" s="19" t="s">
        <v>1289</v>
      </c>
      <c r="C489" s="21" t="s">
        <v>1290</v>
      </c>
      <c r="D489" s="22">
        <v>32.700000000000003</v>
      </c>
      <c r="F489" s="22">
        <f>D489*E489</f>
        <v>0</v>
      </c>
    </row>
    <row r="490" spans="1:7" ht="16.5" x14ac:dyDescent="0.2">
      <c r="A490" s="124"/>
      <c r="B490" s="32"/>
    </row>
    <row r="491" spans="1:7" ht="85.5" x14ac:dyDescent="0.2">
      <c r="A491" s="26" t="s">
        <v>29</v>
      </c>
      <c r="B491" s="25" t="s">
        <v>1129</v>
      </c>
      <c r="C491" s="191"/>
      <c r="D491" s="98"/>
      <c r="G491" s="215"/>
    </row>
    <row r="492" spans="1:7" ht="57" x14ac:dyDescent="0.2">
      <c r="A492" s="26"/>
      <c r="B492" s="25" t="s">
        <v>1130</v>
      </c>
      <c r="C492" s="28" t="s">
        <v>221</v>
      </c>
      <c r="D492" s="27">
        <v>6.7</v>
      </c>
      <c r="F492" s="22">
        <f>D492*E492</f>
        <v>0</v>
      </c>
    </row>
    <row r="493" spans="1:7" x14ac:dyDescent="0.2">
      <c r="A493" s="184"/>
      <c r="B493" s="130"/>
      <c r="C493" s="28"/>
      <c r="D493" s="131"/>
    </row>
    <row r="494" spans="1:7" ht="28.5" x14ac:dyDescent="0.2">
      <c r="A494" s="184"/>
      <c r="B494" s="130" t="s">
        <v>1601</v>
      </c>
      <c r="C494" s="28"/>
      <c r="D494" s="131"/>
    </row>
    <row r="495" spans="1:7" x14ac:dyDescent="0.2">
      <c r="A495" s="184"/>
      <c r="B495" s="130"/>
      <c r="C495" s="28"/>
      <c r="D495" s="131"/>
    </row>
    <row r="496" spans="1:7" ht="42.75" x14ac:dyDescent="0.2">
      <c r="A496" s="26" t="s">
        <v>42</v>
      </c>
      <c r="B496" s="32" t="s">
        <v>354</v>
      </c>
      <c r="C496" s="21" t="s">
        <v>221</v>
      </c>
      <c r="D496" s="43">
        <v>45</v>
      </c>
      <c r="F496" s="22">
        <f>D496*E496</f>
        <v>0</v>
      </c>
      <c r="G496" s="215"/>
    </row>
    <row r="497" spans="1:7" x14ac:dyDescent="0.2">
      <c r="A497" s="184"/>
      <c r="B497" s="130"/>
      <c r="C497" s="28"/>
      <c r="D497" s="131"/>
    </row>
    <row r="498" spans="1:7" ht="28.5" x14ac:dyDescent="0.2">
      <c r="A498" s="26" t="s">
        <v>44</v>
      </c>
      <c r="B498" s="128" t="s">
        <v>1602</v>
      </c>
      <c r="C498" s="28"/>
      <c r="D498" s="131"/>
      <c r="G498" s="215"/>
    </row>
    <row r="499" spans="1:7" ht="28.5" x14ac:dyDescent="0.25">
      <c r="A499" s="114"/>
      <c r="B499" s="25" t="s">
        <v>1608</v>
      </c>
      <c r="C499" s="28"/>
      <c r="D499" s="131"/>
      <c r="G499" s="163"/>
    </row>
    <row r="500" spans="1:7" x14ac:dyDescent="0.2">
      <c r="A500" s="114"/>
      <c r="B500" s="105" t="s">
        <v>146</v>
      </c>
      <c r="C500" s="28"/>
      <c r="D500" s="131"/>
    </row>
    <row r="501" spans="1:7" x14ac:dyDescent="0.2">
      <c r="A501" s="114"/>
      <c r="B501" s="105" t="s">
        <v>147</v>
      </c>
      <c r="C501" s="28"/>
      <c r="D501" s="131"/>
    </row>
    <row r="502" spans="1:7" ht="71.25" x14ac:dyDescent="0.2">
      <c r="A502" s="114"/>
      <c r="B502" s="129" t="s">
        <v>133</v>
      </c>
      <c r="C502" s="28"/>
      <c r="D502" s="131"/>
    </row>
    <row r="503" spans="1:7" ht="99.75" x14ac:dyDescent="0.2">
      <c r="A503" s="114"/>
      <c r="B503" s="129" t="s">
        <v>139</v>
      </c>
      <c r="C503" s="28"/>
      <c r="D503" s="131"/>
    </row>
    <row r="504" spans="1:7" x14ac:dyDescent="0.2">
      <c r="A504" s="114"/>
      <c r="B504" s="127" t="s">
        <v>148</v>
      </c>
      <c r="C504" s="28"/>
      <c r="D504" s="131"/>
    </row>
    <row r="505" spans="1:7" ht="142.5" x14ac:dyDescent="0.2">
      <c r="A505" s="114"/>
      <c r="B505" s="128" t="s">
        <v>149</v>
      </c>
      <c r="C505" s="28"/>
      <c r="D505" s="131"/>
    </row>
    <row r="506" spans="1:7" ht="57" x14ac:dyDescent="0.2">
      <c r="A506" s="114"/>
      <c r="B506" s="25" t="s">
        <v>249</v>
      </c>
      <c r="C506" s="28"/>
      <c r="D506" s="131"/>
    </row>
    <row r="507" spans="1:7" ht="57" x14ac:dyDescent="0.2">
      <c r="A507" s="375"/>
      <c r="B507" s="128" t="s">
        <v>134</v>
      </c>
      <c r="C507" s="28"/>
      <c r="D507" s="131"/>
    </row>
    <row r="508" spans="1:7" ht="45" x14ac:dyDescent="0.2">
      <c r="A508" s="376"/>
      <c r="B508" s="44" t="s">
        <v>356</v>
      </c>
      <c r="C508" s="21" t="s">
        <v>221</v>
      </c>
      <c r="D508" s="43">
        <v>45</v>
      </c>
      <c r="F508" s="22">
        <f>D508*E508</f>
        <v>0</v>
      </c>
    </row>
    <row r="509" spans="1:7" x14ac:dyDescent="0.2">
      <c r="A509" s="20"/>
      <c r="B509" s="19"/>
      <c r="C509" s="61"/>
      <c r="D509" s="41"/>
      <c r="E509" s="41"/>
      <c r="F509" s="42"/>
    </row>
    <row r="510" spans="1:7" ht="42.75" x14ac:dyDescent="0.2">
      <c r="A510" s="26" t="s">
        <v>73</v>
      </c>
      <c r="B510" s="128" t="s">
        <v>1610</v>
      </c>
      <c r="C510" s="28"/>
      <c r="D510" s="131"/>
      <c r="G510" s="215"/>
    </row>
    <row r="511" spans="1:7" ht="142.5" x14ac:dyDescent="0.2">
      <c r="A511" s="114"/>
      <c r="B511" s="128" t="s">
        <v>1282</v>
      </c>
      <c r="C511" s="28"/>
      <c r="D511" s="131"/>
    </row>
    <row r="512" spans="1:7" ht="71.25" x14ac:dyDescent="0.2">
      <c r="A512" s="114"/>
      <c r="B512" s="128" t="s">
        <v>1603</v>
      </c>
      <c r="C512" s="28"/>
      <c r="D512" s="131"/>
    </row>
    <row r="513" spans="1:6" ht="57" x14ac:dyDescent="0.2">
      <c r="A513" s="114"/>
      <c r="B513" s="25" t="s">
        <v>249</v>
      </c>
      <c r="C513" s="28"/>
      <c r="D513" s="131"/>
    </row>
    <row r="514" spans="1:6" ht="57" x14ac:dyDescent="0.2">
      <c r="A514" s="375"/>
      <c r="B514" s="128" t="s">
        <v>134</v>
      </c>
      <c r="C514" s="28"/>
      <c r="D514" s="131"/>
    </row>
    <row r="515" spans="1:6" ht="45" x14ac:dyDescent="0.2">
      <c r="A515" s="376"/>
      <c r="B515" s="44" t="s">
        <v>356</v>
      </c>
      <c r="C515" s="21" t="s">
        <v>221</v>
      </c>
      <c r="D515" s="43">
        <v>45</v>
      </c>
    </row>
    <row r="516" spans="1:6" x14ac:dyDescent="0.2">
      <c r="A516" s="452"/>
      <c r="B516" s="19"/>
      <c r="D516" s="55"/>
      <c r="E516" s="41"/>
      <c r="F516" s="42"/>
    </row>
    <row r="517" spans="1:6" x14ac:dyDescent="0.2">
      <c r="A517" s="20"/>
      <c r="B517" s="79"/>
      <c r="C517" s="89"/>
      <c r="D517" s="80"/>
      <c r="E517" s="80"/>
      <c r="F517" s="80"/>
    </row>
    <row r="518" spans="1:6" ht="30" x14ac:dyDescent="0.2">
      <c r="A518" s="73" t="s">
        <v>30</v>
      </c>
      <c r="B518" s="78" t="s">
        <v>35</v>
      </c>
      <c r="C518" s="215"/>
      <c r="F518" s="97">
        <f>SUM(F279:F515)</f>
        <v>0</v>
      </c>
    </row>
    <row r="519" spans="1:6" ht="15" x14ac:dyDescent="0.25">
      <c r="A519" s="73" t="s">
        <v>38</v>
      </c>
      <c r="B519" s="64" t="s">
        <v>31</v>
      </c>
    </row>
    <row r="520" spans="1:6" ht="15" x14ac:dyDescent="0.25">
      <c r="A520" s="73"/>
      <c r="B520" s="64"/>
    </row>
    <row r="521" spans="1:6" ht="15" x14ac:dyDescent="0.25">
      <c r="A521" s="73"/>
      <c r="B521" s="64" t="s">
        <v>13</v>
      </c>
    </row>
    <row r="522" spans="1:6" ht="15" x14ac:dyDescent="0.25">
      <c r="A522" s="73"/>
      <c r="B522" s="64"/>
    </row>
    <row r="523" spans="1:6" ht="30" customHeight="1" x14ac:dyDescent="0.2">
      <c r="A523" s="73"/>
      <c r="B523" s="467" t="s">
        <v>1291</v>
      </c>
      <c r="C523" s="467"/>
      <c r="D523" s="467"/>
      <c r="E523" s="467"/>
      <c r="F523" s="467"/>
    </row>
    <row r="524" spans="1:6" ht="15" x14ac:dyDescent="0.2">
      <c r="A524" s="73"/>
      <c r="B524" s="467" t="s">
        <v>1292</v>
      </c>
      <c r="C524" s="467"/>
      <c r="D524" s="467"/>
      <c r="E524" s="467"/>
      <c r="F524" s="467"/>
    </row>
    <row r="525" spans="1:6" ht="15" x14ac:dyDescent="0.2">
      <c r="A525" s="76" t="s">
        <v>24</v>
      </c>
      <c r="B525" s="467" t="s">
        <v>1293</v>
      </c>
      <c r="C525" s="467"/>
      <c r="D525" s="467"/>
      <c r="E525" s="467"/>
      <c r="F525" s="467"/>
    </row>
    <row r="526" spans="1:6" ht="15" x14ac:dyDescent="0.2">
      <c r="A526" s="76" t="s">
        <v>24</v>
      </c>
      <c r="B526" s="467" t="s">
        <v>1294</v>
      </c>
      <c r="C526" s="467"/>
      <c r="D526" s="467"/>
      <c r="E526" s="467"/>
      <c r="F526" s="467"/>
    </row>
    <row r="527" spans="1:6" ht="15" x14ac:dyDescent="0.2">
      <c r="A527" s="76" t="s">
        <v>24</v>
      </c>
      <c r="B527" s="467" t="s">
        <v>1295</v>
      </c>
      <c r="C527" s="467"/>
      <c r="D527" s="467"/>
      <c r="E527" s="467"/>
      <c r="F527" s="467"/>
    </row>
    <row r="528" spans="1:6" ht="15" x14ac:dyDescent="0.2">
      <c r="A528" s="76" t="s">
        <v>24</v>
      </c>
      <c r="B528" s="467" t="s">
        <v>1296</v>
      </c>
      <c r="C528" s="467"/>
      <c r="D528" s="467"/>
      <c r="E528" s="467"/>
      <c r="F528" s="467"/>
    </row>
    <row r="529" spans="1:7" ht="15" x14ac:dyDescent="0.2">
      <c r="A529" s="76" t="s">
        <v>24</v>
      </c>
      <c r="B529" s="467" t="s">
        <v>1297</v>
      </c>
      <c r="C529" s="467"/>
      <c r="D529" s="467"/>
      <c r="E529" s="467"/>
      <c r="F529" s="467"/>
    </row>
    <row r="530" spans="1:7" ht="15" x14ac:dyDescent="0.2">
      <c r="A530" s="76" t="s">
        <v>24</v>
      </c>
      <c r="B530" s="467" t="s">
        <v>1298</v>
      </c>
      <c r="C530" s="467"/>
      <c r="D530" s="467"/>
      <c r="E530" s="467"/>
      <c r="F530" s="467"/>
    </row>
    <row r="531" spans="1:7" ht="15" x14ac:dyDescent="0.2">
      <c r="A531" s="76" t="s">
        <v>24</v>
      </c>
      <c r="B531" s="467" t="s">
        <v>1299</v>
      </c>
      <c r="C531" s="467"/>
      <c r="D531" s="467"/>
      <c r="E531" s="467"/>
      <c r="F531" s="467"/>
    </row>
    <row r="532" spans="1:7" ht="15" x14ac:dyDescent="0.2">
      <c r="A532" s="76" t="s">
        <v>24</v>
      </c>
      <c r="B532" s="467" t="s">
        <v>1300</v>
      </c>
      <c r="C532" s="467"/>
      <c r="D532" s="467"/>
      <c r="E532" s="467"/>
      <c r="F532" s="467"/>
    </row>
    <row r="533" spans="1:7" ht="15" x14ac:dyDescent="0.2">
      <c r="A533" s="76" t="s">
        <v>24</v>
      </c>
      <c r="B533" s="467" t="s">
        <v>1301</v>
      </c>
      <c r="C533" s="467"/>
      <c r="D533" s="467"/>
      <c r="E533" s="467"/>
      <c r="F533" s="467"/>
    </row>
    <row r="534" spans="1:7" ht="15" x14ac:dyDescent="0.2">
      <c r="A534" s="76" t="s">
        <v>24</v>
      </c>
      <c r="B534" s="467" t="s">
        <v>1302</v>
      </c>
      <c r="C534" s="467"/>
      <c r="D534" s="467"/>
      <c r="E534" s="467"/>
      <c r="F534" s="467"/>
    </row>
    <row r="535" spans="1:7" ht="72" customHeight="1" x14ac:dyDescent="0.2">
      <c r="A535" s="76"/>
      <c r="B535" s="467" t="s">
        <v>1303</v>
      </c>
      <c r="C535" s="467"/>
      <c r="D535" s="467"/>
      <c r="E535" s="467"/>
      <c r="F535" s="467"/>
    </row>
    <row r="536" spans="1:7" ht="44.65" customHeight="1" x14ac:dyDescent="0.2">
      <c r="A536" s="76"/>
      <c r="B536" s="467" t="s">
        <v>1304</v>
      </c>
      <c r="C536" s="467"/>
      <c r="D536" s="467"/>
      <c r="E536" s="467"/>
      <c r="F536" s="467"/>
    </row>
    <row r="537" spans="1:7" ht="43.9" customHeight="1" x14ac:dyDescent="0.2">
      <c r="A537" s="76"/>
      <c r="B537" s="467" t="s">
        <v>1305</v>
      </c>
      <c r="C537" s="467"/>
      <c r="D537" s="467"/>
      <c r="E537" s="467"/>
      <c r="F537" s="467"/>
    </row>
    <row r="538" spans="1:7" ht="44.65" customHeight="1" x14ac:dyDescent="0.2">
      <c r="A538" s="76"/>
      <c r="B538" s="467" t="s">
        <v>1306</v>
      </c>
      <c r="C538" s="467"/>
      <c r="D538" s="467"/>
      <c r="E538" s="467"/>
      <c r="F538" s="467"/>
    </row>
    <row r="539" spans="1:7" ht="30" customHeight="1" x14ac:dyDescent="0.2">
      <c r="A539" s="76"/>
      <c r="B539" s="467" t="s">
        <v>1307</v>
      </c>
      <c r="C539" s="467"/>
      <c r="D539" s="467"/>
      <c r="E539" s="467"/>
      <c r="F539" s="467"/>
    </row>
    <row r="540" spans="1:7" ht="58.9" customHeight="1" x14ac:dyDescent="0.2">
      <c r="A540" s="76"/>
      <c r="B540" s="467" t="s">
        <v>1308</v>
      </c>
      <c r="C540" s="467"/>
      <c r="D540" s="467"/>
      <c r="E540" s="467"/>
      <c r="F540" s="467"/>
    </row>
    <row r="541" spans="1:7" ht="31.9" customHeight="1" x14ac:dyDescent="0.2">
      <c r="A541" s="76"/>
      <c r="B541" s="467" t="s">
        <v>1309</v>
      </c>
      <c r="C541" s="467"/>
      <c r="D541" s="467"/>
      <c r="E541" s="467"/>
      <c r="F541" s="467"/>
    </row>
    <row r="542" spans="1:7" ht="72" customHeight="1" x14ac:dyDescent="0.2">
      <c r="A542" s="76"/>
      <c r="B542" s="467" t="s">
        <v>1310</v>
      </c>
      <c r="C542" s="467"/>
      <c r="D542" s="467"/>
      <c r="E542" s="467"/>
      <c r="F542" s="467"/>
    </row>
    <row r="543" spans="1:7" ht="15" x14ac:dyDescent="0.2">
      <c r="A543" s="76"/>
      <c r="B543" s="66"/>
      <c r="C543" s="33"/>
      <c r="D543" s="36"/>
      <c r="E543" s="36"/>
      <c r="F543" s="36"/>
    </row>
    <row r="544" spans="1:7" ht="171" x14ac:dyDescent="0.2">
      <c r="A544" s="98" t="s">
        <v>18</v>
      </c>
      <c r="B544" s="128" t="s">
        <v>1607</v>
      </c>
      <c r="C544" s="114"/>
      <c r="D544" s="86"/>
      <c r="E544" s="86"/>
      <c r="F544" s="86"/>
      <c r="G544" s="215"/>
    </row>
    <row r="545" spans="1:6" ht="28.5" x14ac:dyDescent="0.2">
      <c r="A545" s="193"/>
      <c r="B545" s="25" t="s">
        <v>1311</v>
      </c>
      <c r="C545" s="114"/>
      <c r="D545" s="176"/>
      <c r="E545" s="176"/>
      <c r="F545" s="176"/>
    </row>
    <row r="546" spans="1:6" ht="57" x14ac:dyDescent="0.2">
      <c r="A546" s="193"/>
      <c r="B546" s="25" t="s">
        <v>1312</v>
      </c>
      <c r="C546" s="114"/>
      <c r="D546" s="176"/>
      <c r="E546" s="176"/>
      <c r="F546" s="176"/>
    </row>
    <row r="547" spans="1:6" ht="42.75" x14ac:dyDescent="0.2">
      <c r="A547" s="193"/>
      <c r="B547" s="128" t="s">
        <v>1313</v>
      </c>
      <c r="C547" s="114"/>
      <c r="D547" s="86"/>
      <c r="E547" s="86"/>
      <c r="F547" s="86"/>
    </row>
    <row r="548" spans="1:6" ht="15" x14ac:dyDescent="0.2">
      <c r="A548" s="193"/>
      <c r="B548" s="128" t="s">
        <v>1314</v>
      </c>
      <c r="C548" s="114"/>
      <c r="D548" s="86"/>
      <c r="E548" s="86"/>
      <c r="F548" s="86"/>
    </row>
    <row r="549" spans="1:6" ht="30.75" x14ac:dyDescent="0.2">
      <c r="A549" s="193"/>
      <c r="B549" s="128" t="s">
        <v>1315</v>
      </c>
      <c r="C549" s="114"/>
      <c r="D549" s="86"/>
      <c r="E549" s="86"/>
      <c r="F549" s="86"/>
    </row>
    <row r="550" spans="1:6" ht="71.25" x14ac:dyDescent="0.2">
      <c r="A550" s="193"/>
      <c r="B550" s="128" t="s">
        <v>1316</v>
      </c>
      <c r="C550" s="114"/>
      <c r="D550" s="86"/>
      <c r="E550" s="86"/>
      <c r="F550" s="86"/>
    </row>
    <row r="551" spans="1:6" ht="16.5" x14ac:dyDescent="0.2">
      <c r="A551" s="98" t="s">
        <v>1317</v>
      </c>
      <c r="B551" s="177" t="s">
        <v>1318</v>
      </c>
      <c r="C551" s="28" t="s">
        <v>224</v>
      </c>
      <c r="D551" s="86">
        <v>137.5</v>
      </c>
      <c r="E551" s="27"/>
      <c r="F551" s="22">
        <f>D551*E551</f>
        <v>0</v>
      </c>
    </row>
    <row r="552" spans="1:6" ht="16.5" x14ac:dyDescent="0.2">
      <c r="A552" s="194" t="s">
        <v>1319</v>
      </c>
      <c r="B552" s="177" t="s">
        <v>1320</v>
      </c>
      <c r="C552" s="28" t="s">
        <v>224</v>
      </c>
      <c r="D552" s="86">
        <v>187.21</v>
      </c>
      <c r="E552" s="27"/>
      <c r="F552" s="22">
        <f>D552*E552</f>
        <v>0</v>
      </c>
    </row>
    <row r="553" spans="1:6" ht="16.5" x14ac:dyDescent="0.2">
      <c r="A553" s="98" t="s">
        <v>1321</v>
      </c>
      <c r="B553" s="177" t="s">
        <v>1322</v>
      </c>
      <c r="C553" s="28" t="s">
        <v>224</v>
      </c>
      <c r="D553" s="86">
        <v>188</v>
      </c>
      <c r="E553" s="27"/>
      <c r="F553" s="22">
        <f>D553*E553</f>
        <v>0</v>
      </c>
    </row>
    <row r="554" spans="1:6" ht="16.5" x14ac:dyDescent="0.2">
      <c r="A554" s="98" t="s">
        <v>1323</v>
      </c>
      <c r="B554" s="177" t="s">
        <v>1324</v>
      </c>
      <c r="C554" s="28" t="s">
        <v>224</v>
      </c>
      <c r="D554" s="86">
        <v>12</v>
      </c>
      <c r="F554" s="22">
        <f>D554*E554</f>
        <v>0</v>
      </c>
    </row>
    <row r="555" spans="1:6" x14ac:dyDescent="0.2">
      <c r="A555" s="72"/>
      <c r="B555" s="32"/>
    </row>
    <row r="556" spans="1:6" x14ac:dyDescent="0.2">
      <c r="B556" s="178"/>
      <c r="C556" s="179"/>
      <c r="D556" s="178"/>
      <c r="E556" s="178"/>
      <c r="F556" s="178"/>
    </row>
    <row r="557" spans="1:6" ht="15" x14ac:dyDescent="0.25">
      <c r="A557" s="73" t="s">
        <v>38</v>
      </c>
      <c r="B557" s="64" t="s">
        <v>1325</v>
      </c>
      <c r="C557" s="125"/>
      <c r="D557" s="31"/>
      <c r="F557" s="68">
        <f>SUM(F551:F556)</f>
        <v>0</v>
      </c>
    </row>
    <row r="558" spans="1:6" ht="15" x14ac:dyDescent="0.25">
      <c r="A558" s="45" t="s">
        <v>90</v>
      </c>
      <c r="B558" s="64" t="s">
        <v>22</v>
      </c>
    </row>
    <row r="559" spans="1:6" ht="15" x14ac:dyDescent="0.25">
      <c r="A559" s="45"/>
      <c r="B559" s="64"/>
    </row>
    <row r="560" spans="1:6" ht="15" x14ac:dyDescent="0.25">
      <c r="A560" s="45"/>
      <c r="B560" s="64" t="s">
        <v>13</v>
      </c>
    </row>
    <row r="561" spans="1:6" ht="15" x14ac:dyDescent="0.25">
      <c r="A561" s="45"/>
      <c r="B561" s="64"/>
    </row>
    <row r="562" spans="1:6" ht="29.65" customHeight="1" x14ac:dyDescent="0.25">
      <c r="A562" s="45"/>
      <c r="B562" s="467" t="s">
        <v>117</v>
      </c>
      <c r="C562" s="467"/>
      <c r="D562" s="467"/>
      <c r="E562" s="467"/>
      <c r="F562" s="467"/>
    </row>
    <row r="563" spans="1:6" ht="15" x14ac:dyDescent="0.25">
      <c r="A563" s="45"/>
      <c r="B563" s="467" t="s">
        <v>93</v>
      </c>
      <c r="C563" s="467"/>
      <c r="D563" s="467"/>
      <c r="E563" s="467"/>
      <c r="F563" s="467"/>
    </row>
    <row r="564" spans="1:6" ht="15" x14ac:dyDescent="0.25">
      <c r="A564" s="75" t="s">
        <v>24</v>
      </c>
      <c r="B564" s="467" t="s">
        <v>94</v>
      </c>
      <c r="C564" s="467"/>
      <c r="D564" s="467"/>
      <c r="E564" s="467"/>
      <c r="F564" s="467"/>
    </row>
    <row r="565" spans="1:6" ht="15" x14ac:dyDescent="0.25">
      <c r="A565" s="75" t="s">
        <v>24</v>
      </c>
      <c r="B565" s="467" t="s">
        <v>95</v>
      </c>
      <c r="C565" s="467"/>
      <c r="D565" s="467"/>
      <c r="E565" s="467"/>
      <c r="F565" s="467"/>
    </row>
    <row r="566" spans="1:6" ht="15" x14ac:dyDescent="0.25">
      <c r="A566" s="75" t="s">
        <v>24</v>
      </c>
      <c r="B566" s="467" t="s">
        <v>96</v>
      </c>
      <c r="C566" s="467"/>
      <c r="D566" s="467"/>
      <c r="E566" s="467"/>
      <c r="F566" s="467"/>
    </row>
    <row r="567" spans="1:6" ht="15" x14ac:dyDescent="0.25">
      <c r="A567" s="75"/>
      <c r="B567" s="467" t="s">
        <v>99</v>
      </c>
      <c r="C567" s="467"/>
      <c r="D567" s="467"/>
      <c r="E567" s="467"/>
      <c r="F567" s="467"/>
    </row>
    <row r="568" spans="1:6" ht="15" x14ac:dyDescent="0.25">
      <c r="A568" s="75" t="s">
        <v>24</v>
      </c>
      <c r="B568" s="467" t="s">
        <v>97</v>
      </c>
      <c r="C568" s="467"/>
      <c r="D568" s="467"/>
      <c r="E568" s="467"/>
      <c r="F568" s="467"/>
    </row>
    <row r="569" spans="1:6" ht="15" x14ac:dyDescent="0.25">
      <c r="A569" s="75" t="s">
        <v>24</v>
      </c>
      <c r="B569" s="467" t="s">
        <v>98</v>
      </c>
      <c r="C569" s="467"/>
      <c r="D569" s="467"/>
      <c r="E569" s="467"/>
      <c r="F569" s="467"/>
    </row>
    <row r="570" spans="1:6" ht="88.15" customHeight="1" x14ac:dyDescent="0.25">
      <c r="A570" s="45"/>
      <c r="B570" s="467" t="s">
        <v>100</v>
      </c>
      <c r="C570" s="467"/>
      <c r="D570" s="467"/>
      <c r="E570" s="467"/>
      <c r="F570" s="467"/>
    </row>
    <row r="571" spans="1:6" ht="101.65" customHeight="1" x14ac:dyDescent="0.25">
      <c r="A571" s="45"/>
      <c r="B571" s="467" t="s">
        <v>101</v>
      </c>
      <c r="C571" s="467"/>
      <c r="D571" s="467"/>
      <c r="E571" s="467"/>
      <c r="F571" s="467"/>
    </row>
    <row r="572" spans="1:6" ht="15" x14ac:dyDescent="0.25">
      <c r="A572" s="45"/>
      <c r="B572" s="467" t="s">
        <v>102</v>
      </c>
      <c r="C572" s="467"/>
      <c r="D572" s="467"/>
      <c r="E572" s="467"/>
      <c r="F572" s="467"/>
    </row>
    <row r="573" spans="1:6" ht="15" x14ac:dyDescent="0.25">
      <c r="A573" s="75" t="s">
        <v>24</v>
      </c>
      <c r="B573" s="467" t="s">
        <v>107</v>
      </c>
      <c r="C573" s="467"/>
      <c r="D573" s="467"/>
      <c r="E573" s="467"/>
      <c r="F573" s="467"/>
    </row>
    <row r="574" spans="1:6" ht="15" x14ac:dyDescent="0.25">
      <c r="A574" s="75" t="s">
        <v>24</v>
      </c>
      <c r="B574" s="467" t="s">
        <v>103</v>
      </c>
      <c r="C574" s="467"/>
      <c r="D574" s="467"/>
      <c r="E574" s="467"/>
      <c r="F574" s="467"/>
    </row>
    <row r="575" spans="1:6" ht="15" x14ac:dyDescent="0.25">
      <c r="A575" s="75" t="s">
        <v>24</v>
      </c>
      <c r="B575" s="467" t="s">
        <v>104</v>
      </c>
      <c r="C575" s="467"/>
      <c r="D575" s="467"/>
      <c r="E575" s="467"/>
      <c r="F575" s="467"/>
    </row>
    <row r="576" spans="1:6" ht="15" x14ac:dyDescent="0.25">
      <c r="A576" s="75" t="s">
        <v>24</v>
      </c>
      <c r="B576" s="467" t="s">
        <v>105</v>
      </c>
      <c r="C576" s="467"/>
      <c r="D576" s="467"/>
      <c r="E576" s="467"/>
      <c r="F576" s="467"/>
    </row>
    <row r="577" spans="1:7" ht="31.15" customHeight="1" x14ac:dyDescent="0.2">
      <c r="A577" s="76" t="s">
        <v>24</v>
      </c>
      <c r="B577" s="467" t="s">
        <v>106</v>
      </c>
      <c r="C577" s="467"/>
      <c r="D577" s="467"/>
      <c r="E577" s="467"/>
      <c r="F577" s="467"/>
    </row>
    <row r="578" spans="1:7" ht="74.650000000000006" customHeight="1" x14ac:dyDescent="0.25">
      <c r="A578" s="45"/>
      <c r="B578" s="467" t="s">
        <v>1611</v>
      </c>
      <c r="C578" s="467"/>
      <c r="D578" s="467"/>
      <c r="E578" s="467"/>
      <c r="F578" s="467"/>
    </row>
    <row r="579" spans="1:7" ht="15" x14ac:dyDescent="0.25">
      <c r="B579" s="186"/>
      <c r="C579" s="28"/>
      <c r="D579" s="131"/>
    </row>
    <row r="580" spans="1:7" ht="57" x14ac:dyDescent="0.2">
      <c r="A580" s="26" t="s">
        <v>18</v>
      </c>
      <c r="B580" s="25" t="s">
        <v>257</v>
      </c>
      <c r="C580" s="28"/>
      <c r="D580" s="27"/>
      <c r="E580" s="27"/>
      <c r="F580" s="27"/>
    </row>
    <row r="581" spans="1:7" ht="42.75" x14ac:dyDescent="0.2">
      <c r="A581" s="26"/>
      <c r="B581" s="25" t="s">
        <v>1131</v>
      </c>
      <c r="C581" s="28"/>
      <c r="D581" s="27"/>
      <c r="E581" s="27"/>
      <c r="F581" s="27"/>
    </row>
    <row r="582" spans="1:7" ht="28.5" x14ac:dyDescent="0.2">
      <c r="A582" s="26"/>
      <c r="B582" s="105" t="s">
        <v>258</v>
      </c>
      <c r="C582" s="28"/>
      <c r="D582" s="27"/>
      <c r="E582" s="86"/>
      <c r="F582" s="86"/>
    </row>
    <row r="583" spans="1:7" x14ac:dyDescent="0.2">
      <c r="A583" s="26"/>
      <c r="B583" s="105" t="s">
        <v>145</v>
      </c>
      <c r="C583" s="28"/>
      <c r="D583" s="27"/>
      <c r="E583" s="86"/>
      <c r="F583" s="86"/>
    </row>
    <row r="584" spans="1:7" x14ac:dyDescent="0.2">
      <c r="A584" s="26" t="s">
        <v>24</v>
      </c>
      <c r="B584" s="105" t="s">
        <v>216</v>
      </c>
      <c r="C584" s="28" t="s">
        <v>21</v>
      </c>
      <c r="D584" s="27">
        <v>20</v>
      </c>
      <c r="E584" s="86"/>
      <c r="F584" s="22">
        <f t="shared" ref="F584:F585" si="0">D584*E584</f>
        <v>0</v>
      </c>
    </row>
    <row r="585" spans="1:7" x14ac:dyDescent="0.2">
      <c r="A585" s="87" t="s">
        <v>24</v>
      </c>
      <c r="B585" s="30" t="s">
        <v>261</v>
      </c>
      <c r="C585" s="17" t="s">
        <v>20</v>
      </c>
      <c r="D585" s="37">
        <v>2</v>
      </c>
      <c r="E585" s="18"/>
      <c r="F585" s="22">
        <f t="shared" si="0"/>
        <v>0</v>
      </c>
    </row>
    <row r="586" spans="1:7" x14ac:dyDescent="0.2">
      <c r="A586" s="20"/>
      <c r="B586" s="136"/>
      <c r="F586" s="36"/>
    </row>
    <row r="587" spans="1:7" ht="114" x14ac:dyDescent="0.2">
      <c r="A587" s="26" t="s">
        <v>19</v>
      </c>
      <c r="B587" s="25" t="s">
        <v>1612</v>
      </c>
      <c r="C587" s="17"/>
      <c r="D587" s="37"/>
      <c r="E587" s="18"/>
      <c r="F587" s="18"/>
      <c r="G587" s="215"/>
    </row>
    <row r="588" spans="1:7" ht="57" x14ac:dyDescent="0.2">
      <c r="A588" s="168"/>
      <c r="B588" s="19" t="s">
        <v>358</v>
      </c>
      <c r="C588" s="17"/>
      <c r="D588" s="37"/>
      <c r="E588" s="18"/>
      <c r="F588" s="18"/>
    </row>
    <row r="589" spans="1:7" ht="28.5" x14ac:dyDescent="0.2">
      <c r="A589" s="168"/>
      <c r="B589" s="25" t="s">
        <v>357</v>
      </c>
      <c r="C589" s="17"/>
      <c r="D589" s="37"/>
      <c r="E589" s="18"/>
      <c r="F589" s="18"/>
    </row>
    <row r="590" spans="1:7" ht="57" x14ac:dyDescent="0.2">
      <c r="A590" s="168"/>
      <c r="B590" s="25" t="s">
        <v>1132</v>
      </c>
      <c r="C590" s="17"/>
      <c r="D590" s="37"/>
      <c r="E590" s="18"/>
      <c r="F590" s="18"/>
    </row>
    <row r="591" spans="1:7" x14ac:dyDescent="0.2">
      <c r="A591" s="168"/>
      <c r="B591" s="105" t="s">
        <v>145</v>
      </c>
      <c r="C591" s="17"/>
      <c r="D591" s="37"/>
      <c r="E591" s="18"/>
      <c r="F591" s="18"/>
    </row>
    <row r="592" spans="1:7" ht="42.75" x14ac:dyDescent="0.2">
      <c r="A592" s="98" t="s">
        <v>83</v>
      </c>
      <c r="B592" s="25" t="s">
        <v>1203</v>
      </c>
      <c r="C592" s="28" t="s">
        <v>21</v>
      </c>
      <c r="D592" s="27">
        <v>9.3000000000000007</v>
      </c>
      <c r="E592" s="18"/>
      <c r="F592" s="22">
        <f t="shared" ref="F592:F594" si="1">D592*E592</f>
        <v>0</v>
      </c>
      <c r="G592" s="215"/>
    </row>
    <row r="593" spans="1:9" x14ac:dyDescent="0.2">
      <c r="A593" s="98" t="s">
        <v>84</v>
      </c>
      <c r="B593" s="105" t="s">
        <v>1204</v>
      </c>
      <c r="C593" s="28" t="s">
        <v>21</v>
      </c>
      <c r="D593" s="27">
        <v>16</v>
      </c>
      <c r="E593" s="18"/>
      <c r="F593" s="22">
        <f t="shared" si="1"/>
        <v>0</v>
      </c>
      <c r="G593" s="215"/>
    </row>
    <row r="594" spans="1:9" ht="28.5" x14ac:dyDescent="0.2">
      <c r="A594" s="98" t="s">
        <v>127</v>
      </c>
      <c r="B594" s="105" t="s">
        <v>1205</v>
      </c>
      <c r="C594" s="28" t="s">
        <v>21</v>
      </c>
      <c r="D594" s="27">
        <v>16</v>
      </c>
      <c r="E594" s="18"/>
      <c r="F594" s="22">
        <f t="shared" si="1"/>
        <v>0</v>
      </c>
      <c r="G594" s="215"/>
    </row>
    <row r="595" spans="1:9" x14ac:dyDescent="0.2">
      <c r="A595" s="72"/>
      <c r="B595" s="70"/>
      <c r="C595" s="96"/>
      <c r="D595" s="71"/>
      <c r="E595" s="71"/>
      <c r="F595" s="71"/>
    </row>
    <row r="596" spans="1:9" x14ac:dyDescent="0.2">
      <c r="A596" s="20"/>
      <c r="B596" s="34"/>
    </row>
    <row r="597" spans="1:9" ht="15" x14ac:dyDescent="0.25">
      <c r="A597" s="45" t="s">
        <v>90</v>
      </c>
      <c r="B597" s="64" t="s">
        <v>75</v>
      </c>
      <c r="C597" s="125"/>
      <c r="F597" s="68">
        <f>SUM(F584:F594)</f>
        <v>0</v>
      </c>
    </row>
    <row r="598" spans="1:9" ht="15" x14ac:dyDescent="0.25">
      <c r="A598" s="45" t="s">
        <v>91</v>
      </c>
      <c r="B598" s="64" t="s">
        <v>1172</v>
      </c>
      <c r="G598" s="215"/>
    </row>
    <row r="599" spans="1:9" ht="15" x14ac:dyDescent="0.25">
      <c r="A599" s="45"/>
      <c r="B599" s="64"/>
    </row>
    <row r="600" spans="1:9" ht="15" x14ac:dyDescent="0.25">
      <c r="A600" s="45"/>
      <c r="B600" s="64" t="s">
        <v>13</v>
      </c>
    </row>
    <row r="601" spans="1:9" ht="15" x14ac:dyDescent="0.25">
      <c r="A601" s="45"/>
      <c r="B601" s="64"/>
      <c r="F601" s="68"/>
    </row>
    <row r="602" spans="1:9" ht="34.15" customHeight="1" x14ac:dyDescent="0.2">
      <c r="A602" s="168" t="s">
        <v>1326</v>
      </c>
      <c r="B602" s="468" t="s">
        <v>1327</v>
      </c>
      <c r="C602" s="468"/>
      <c r="D602" s="468"/>
      <c r="G602" s="104"/>
      <c r="H602" s="108"/>
      <c r="I602" s="104"/>
    </row>
    <row r="603" spans="1:9" ht="45" customHeight="1" x14ac:dyDescent="0.2">
      <c r="A603" s="168" t="s">
        <v>1326</v>
      </c>
      <c r="B603" s="458" t="s">
        <v>1328</v>
      </c>
      <c r="C603" s="458"/>
      <c r="D603" s="458"/>
      <c r="E603" s="27"/>
      <c r="F603" s="27"/>
      <c r="G603" s="104"/>
      <c r="H603" s="108"/>
      <c r="I603" s="104"/>
    </row>
    <row r="604" spans="1:9" x14ac:dyDescent="0.2">
      <c r="A604" s="485" t="s">
        <v>1329</v>
      </c>
      <c r="B604" s="485"/>
      <c r="C604" s="485"/>
      <c r="D604" s="485"/>
      <c r="E604" s="485"/>
      <c r="F604" s="485"/>
      <c r="G604" s="485"/>
      <c r="H604" s="485"/>
      <c r="I604" s="104"/>
    </row>
    <row r="605" spans="1:9" x14ac:dyDescent="0.2">
      <c r="A605" s="486" t="s">
        <v>1330</v>
      </c>
      <c r="B605" s="486"/>
      <c r="C605" s="486"/>
      <c r="D605" s="486"/>
      <c r="E605" s="486"/>
      <c r="F605" s="486"/>
      <c r="G605" s="486"/>
      <c r="H605" s="486"/>
      <c r="I605" s="104"/>
    </row>
    <row r="606" spans="1:9" ht="30.6" customHeight="1" x14ac:dyDescent="0.2">
      <c r="A606" s="168" t="s">
        <v>24</v>
      </c>
      <c r="B606" s="468" t="s">
        <v>1331</v>
      </c>
      <c r="C606" s="468"/>
      <c r="D606" s="468"/>
      <c r="E606" s="468"/>
      <c r="F606" s="468"/>
      <c r="G606" s="104"/>
      <c r="H606" s="108"/>
      <c r="I606" s="104"/>
    </row>
    <row r="607" spans="1:9" ht="30.6" customHeight="1" x14ac:dyDescent="0.2">
      <c r="A607" s="168" t="s">
        <v>24</v>
      </c>
      <c r="B607" s="468" t="s">
        <v>1332</v>
      </c>
      <c r="C607" s="468"/>
      <c r="D607" s="468"/>
      <c r="E607" s="468"/>
      <c r="F607" s="468"/>
      <c r="G607" s="104"/>
      <c r="H607" s="108"/>
      <c r="I607" s="104"/>
    </row>
    <row r="608" spans="1:9" ht="14.65" customHeight="1" x14ac:dyDescent="0.2">
      <c r="A608" s="168" t="s">
        <v>24</v>
      </c>
      <c r="B608" s="483" t="s">
        <v>1333</v>
      </c>
      <c r="C608" s="483"/>
      <c r="D608" s="483"/>
      <c r="G608" s="104"/>
      <c r="H608" s="108"/>
      <c r="I608" s="104"/>
    </row>
    <row r="609" spans="1:9" ht="30" customHeight="1" x14ac:dyDescent="0.2">
      <c r="A609" s="168" t="s">
        <v>24</v>
      </c>
      <c r="B609" s="468" t="s">
        <v>1334</v>
      </c>
      <c r="C609" s="468"/>
      <c r="D609" s="468"/>
      <c r="E609" s="468"/>
      <c r="F609" s="468"/>
      <c r="G609" s="104"/>
      <c r="H609" s="108"/>
      <c r="I609" s="104"/>
    </row>
    <row r="610" spans="1:9" x14ac:dyDescent="0.2">
      <c r="A610" s="168" t="s">
        <v>24</v>
      </c>
      <c r="B610" s="468" t="s">
        <v>1335</v>
      </c>
      <c r="C610" s="468"/>
      <c r="D610" s="468"/>
      <c r="G610" s="104"/>
      <c r="H610" s="108"/>
      <c r="I610" s="104"/>
    </row>
    <row r="611" spans="1:9" x14ac:dyDescent="0.2">
      <c r="A611" s="484" t="s">
        <v>1336</v>
      </c>
      <c r="B611" s="484"/>
      <c r="C611" s="484"/>
      <c r="D611" s="484"/>
      <c r="E611" s="484"/>
      <c r="F611" s="484"/>
      <c r="G611" s="484"/>
      <c r="H611" s="484"/>
      <c r="I611" s="104"/>
    </row>
    <row r="612" spans="1:9" ht="46.9" customHeight="1" x14ac:dyDescent="0.2">
      <c r="A612" s="168"/>
      <c r="B612" s="468" t="s">
        <v>1337</v>
      </c>
      <c r="C612" s="468"/>
      <c r="D612" s="468"/>
      <c r="E612" s="468"/>
      <c r="F612" s="468"/>
      <c r="G612" s="104"/>
      <c r="H612" s="108"/>
      <c r="I612" s="104"/>
    </row>
    <row r="613" spans="1:9" x14ac:dyDescent="0.2">
      <c r="A613" s="168"/>
      <c r="B613" s="468" t="s">
        <v>1338</v>
      </c>
      <c r="C613" s="468"/>
      <c r="D613" s="468"/>
      <c r="G613" s="104"/>
      <c r="H613" s="108"/>
      <c r="I613" s="104"/>
    </row>
    <row r="614" spans="1:9" x14ac:dyDescent="0.2">
      <c r="A614" s="485" t="s">
        <v>1339</v>
      </c>
      <c r="B614" s="485"/>
      <c r="C614" s="485"/>
      <c r="D614" s="485"/>
      <c r="E614" s="485"/>
      <c r="F614" s="485"/>
      <c r="G614" s="485"/>
      <c r="H614" s="485"/>
      <c r="I614" s="104"/>
    </row>
    <row r="615" spans="1:9" x14ac:dyDescent="0.2">
      <c r="A615" s="168"/>
      <c r="B615" s="485" t="s">
        <v>1340</v>
      </c>
      <c r="C615" s="485"/>
      <c r="D615" s="485"/>
      <c r="E615" s="485"/>
      <c r="F615" s="485"/>
      <c r="G615" s="485"/>
      <c r="H615" s="485"/>
      <c r="I615" s="485"/>
    </row>
    <row r="616" spans="1:9" x14ac:dyDescent="0.2">
      <c r="A616" s="168"/>
      <c r="B616" s="485" t="s">
        <v>1341</v>
      </c>
      <c r="C616" s="485"/>
      <c r="D616" s="485"/>
      <c r="E616" s="485"/>
      <c r="F616" s="485"/>
      <c r="G616" s="485"/>
      <c r="H616" s="485"/>
      <c r="I616" s="485"/>
    </row>
    <row r="617" spans="1:9" x14ac:dyDescent="0.2">
      <c r="A617" s="168"/>
      <c r="B617" s="485" t="s">
        <v>1342</v>
      </c>
      <c r="C617" s="485"/>
      <c r="D617" s="485"/>
      <c r="E617" s="485"/>
      <c r="F617" s="485"/>
      <c r="G617" s="485"/>
      <c r="H617" s="485"/>
      <c r="I617" s="485"/>
    </row>
    <row r="618" spans="1:9" x14ac:dyDescent="0.2">
      <c r="A618" s="168"/>
      <c r="B618" s="485" t="s">
        <v>1343</v>
      </c>
      <c r="C618" s="485"/>
      <c r="D618" s="485"/>
      <c r="E618" s="485"/>
      <c r="F618" s="485"/>
      <c r="G618" s="485"/>
      <c r="H618" s="485"/>
      <c r="I618" s="485"/>
    </row>
    <row r="619" spans="1:9" x14ac:dyDescent="0.2">
      <c r="A619" s="168"/>
      <c r="B619" s="485" t="s">
        <v>1344</v>
      </c>
      <c r="C619" s="485"/>
      <c r="D619" s="485"/>
      <c r="E619" s="485"/>
      <c r="F619" s="485"/>
      <c r="G619" s="485"/>
      <c r="H619" s="485"/>
      <c r="I619" s="485"/>
    </row>
    <row r="620" spans="1:9" x14ac:dyDescent="0.2">
      <c r="A620" s="168"/>
      <c r="B620" s="485" t="s">
        <v>1345</v>
      </c>
      <c r="C620" s="485"/>
      <c r="D620" s="485"/>
      <c r="E620" s="485"/>
      <c r="F620" s="485"/>
      <c r="G620" s="485"/>
      <c r="H620" s="485"/>
      <c r="I620" s="485"/>
    </row>
    <row r="621" spans="1:9" ht="29.65" customHeight="1" x14ac:dyDescent="0.2">
      <c r="A621" s="168"/>
      <c r="B621" s="468" t="s">
        <v>1346</v>
      </c>
      <c r="C621" s="468"/>
      <c r="D621" s="468"/>
      <c r="E621" s="468"/>
      <c r="F621" s="468"/>
      <c r="G621" s="104"/>
      <c r="H621" s="108"/>
      <c r="I621" s="104"/>
    </row>
    <row r="622" spans="1:9" ht="29.65" customHeight="1" x14ac:dyDescent="0.2">
      <c r="A622" s="168"/>
      <c r="B622" s="468" t="s">
        <v>1347</v>
      </c>
      <c r="C622" s="468"/>
      <c r="D622" s="468"/>
      <c r="E622" s="468"/>
      <c r="F622" s="468"/>
      <c r="G622" s="104"/>
      <c r="H622" s="108"/>
      <c r="I622" s="104"/>
    </row>
    <row r="623" spans="1:9" ht="31.9" customHeight="1" x14ac:dyDescent="0.2">
      <c r="A623" s="168"/>
      <c r="B623" s="468" t="s">
        <v>1348</v>
      </c>
      <c r="C623" s="468"/>
      <c r="D623" s="468"/>
      <c r="E623" s="468"/>
      <c r="F623" s="468"/>
      <c r="G623" s="104"/>
      <c r="H623" s="108"/>
      <c r="I623" s="104"/>
    </row>
    <row r="624" spans="1:9" ht="29.65" customHeight="1" x14ac:dyDescent="0.2">
      <c r="A624" s="168"/>
      <c r="B624" s="468" t="s">
        <v>1349</v>
      </c>
      <c r="C624" s="468"/>
      <c r="D624" s="468"/>
      <c r="E624" s="468"/>
      <c r="F624" s="468"/>
      <c r="G624" s="104"/>
      <c r="H624" s="108"/>
      <c r="I624" s="104"/>
    </row>
    <row r="625" spans="1:9" ht="27.6" customHeight="1" x14ac:dyDescent="0.2">
      <c r="A625" s="168"/>
      <c r="B625" s="468" t="s">
        <v>1350</v>
      </c>
      <c r="C625" s="468"/>
      <c r="D625" s="468"/>
      <c r="E625" s="468"/>
      <c r="F625" s="468"/>
      <c r="G625" s="104"/>
      <c r="H625" s="108"/>
      <c r="I625" s="104"/>
    </row>
    <row r="626" spans="1:9" x14ac:dyDescent="0.2">
      <c r="A626" s="168"/>
      <c r="B626" s="484" t="s">
        <v>1351</v>
      </c>
      <c r="C626" s="484"/>
      <c r="D626" s="484"/>
      <c r="E626" s="484"/>
      <c r="F626" s="484"/>
      <c r="G626" s="484"/>
      <c r="H626" s="484"/>
      <c r="I626" s="484"/>
    </row>
    <row r="627" spans="1:9" x14ac:dyDescent="0.2">
      <c r="A627" s="168"/>
      <c r="B627" s="487" t="s">
        <v>1352</v>
      </c>
      <c r="C627" s="487"/>
      <c r="D627" s="487"/>
      <c r="E627" s="487"/>
      <c r="F627" s="487"/>
      <c r="G627" s="487"/>
      <c r="H627" s="487"/>
      <c r="I627" s="487"/>
    </row>
    <row r="628" spans="1:9" ht="30.6" customHeight="1" x14ac:dyDescent="0.2">
      <c r="A628" s="168"/>
      <c r="B628" s="468" t="s">
        <v>1353</v>
      </c>
      <c r="C628" s="468"/>
      <c r="D628" s="468"/>
      <c r="E628" s="468"/>
      <c r="F628" s="468"/>
      <c r="H628" s="139"/>
    </row>
    <row r="629" spans="1:9" x14ac:dyDescent="0.2">
      <c r="A629" s="168"/>
      <c r="B629" s="468"/>
      <c r="C629" s="468"/>
      <c r="D629" s="468"/>
      <c r="E629" s="468"/>
      <c r="F629" s="468"/>
      <c r="G629" s="104"/>
      <c r="H629" s="108"/>
      <c r="I629" s="104"/>
    </row>
    <row r="630" spans="1:9" x14ac:dyDescent="0.2">
      <c r="A630" s="484" t="s">
        <v>1354</v>
      </c>
      <c r="B630" s="484"/>
      <c r="C630" s="484"/>
      <c r="D630" s="484"/>
      <c r="E630" s="484"/>
      <c r="F630" s="484"/>
      <c r="G630" s="484"/>
      <c r="H630" s="484"/>
      <c r="I630" s="104"/>
    </row>
    <row r="631" spans="1:9" ht="60.6" customHeight="1" x14ac:dyDescent="0.2">
      <c r="A631" s="168"/>
      <c r="B631" s="468" t="s">
        <v>1355</v>
      </c>
      <c r="C631" s="468"/>
      <c r="D631" s="468"/>
      <c r="E631" s="468"/>
      <c r="F631" s="468"/>
      <c r="G631" s="104"/>
      <c r="H631" s="108"/>
      <c r="I631" s="104"/>
    </row>
    <row r="632" spans="1:9" ht="16.899999999999999" customHeight="1" x14ac:dyDescent="0.2">
      <c r="A632" s="168"/>
      <c r="B632" s="468" t="s">
        <v>1356</v>
      </c>
      <c r="C632" s="468"/>
      <c r="D632" s="468"/>
      <c r="E632" s="468"/>
      <c r="F632" s="468"/>
      <c r="G632" s="104"/>
      <c r="H632" s="108"/>
      <c r="I632" s="104"/>
    </row>
    <row r="633" spans="1:9" ht="17.649999999999999" customHeight="1" x14ac:dyDescent="0.2">
      <c r="A633" s="168"/>
      <c r="B633" s="468" t="s">
        <v>1357</v>
      </c>
      <c r="C633" s="468"/>
      <c r="D633" s="468"/>
      <c r="E633" s="468"/>
      <c r="F633" s="468"/>
      <c r="G633" s="104"/>
      <c r="H633" s="108"/>
      <c r="I633" s="104"/>
    </row>
    <row r="634" spans="1:9" ht="32.65" customHeight="1" x14ac:dyDescent="0.2">
      <c r="A634" s="168"/>
      <c r="B634" s="468" t="s">
        <v>1358</v>
      </c>
      <c r="C634" s="468"/>
      <c r="D634" s="468"/>
      <c r="E634" s="468"/>
      <c r="F634" s="468"/>
      <c r="G634" s="104"/>
      <c r="H634" s="108"/>
      <c r="I634" s="104"/>
    </row>
    <row r="635" spans="1:9" ht="42.6" customHeight="1" x14ac:dyDescent="0.2">
      <c r="A635" s="168"/>
      <c r="B635" s="468" t="s">
        <v>1359</v>
      </c>
      <c r="C635" s="468"/>
      <c r="D635" s="468"/>
      <c r="E635" s="468"/>
      <c r="F635" s="468"/>
      <c r="G635" s="104"/>
      <c r="H635" s="108"/>
      <c r="I635" s="104"/>
    </row>
    <row r="636" spans="1:9" ht="34.15" customHeight="1" x14ac:dyDescent="0.2">
      <c r="A636" s="168"/>
      <c r="B636" s="468" t="s">
        <v>1360</v>
      </c>
      <c r="C636" s="468"/>
      <c r="D636" s="468"/>
      <c r="E636" s="468"/>
      <c r="F636" s="468"/>
      <c r="G636" s="104"/>
      <c r="H636" s="108"/>
      <c r="I636" s="104"/>
    </row>
    <row r="637" spans="1:9" ht="30.6" customHeight="1" x14ac:dyDescent="0.2">
      <c r="A637" s="168"/>
      <c r="B637" s="468" t="s">
        <v>1361</v>
      </c>
      <c r="C637" s="468"/>
      <c r="D637" s="468"/>
      <c r="E637" s="468"/>
      <c r="F637" s="468"/>
      <c r="G637" s="104"/>
      <c r="H637" s="108"/>
      <c r="I637" s="104"/>
    </row>
    <row r="638" spans="1:9" ht="31.15" customHeight="1" x14ac:dyDescent="0.2">
      <c r="A638" s="168"/>
      <c r="B638" s="468" t="s">
        <v>1362</v>
      </c>
      <c r="C638" s="468"/>
      <c r="D638" s="468"/>
      <c r="E638" s="468"/>
      <c r="F638" s="468"/>
      <c r="G638" s="104"/>
      <c r="H638" s="108"/>
      <c r="I638" s="104"/>
    </row>
    <row r="639" spans="1:9" ht="15.6" customHeight="1" x14ac:dyDescent="0.2">
      <c r="A639" s="168"/>
      <c r="B639" s="468" t="s">
        <v>1363</v>
      </c>
      <c r="C639" s="468"/>
      <c r="D639" s="468"/>
      <c r="E639" s="468"/>
      <c r="F639" s="468"/>
      <c r="G639" s="104"/>
      <c r="H639" s="108"/>
      <c r="I639" s="104"/>
    </row>
    <row r="640" spans="1:9" ht="45.6" customHeight="1" x14ac:dyDescent="0.2">
      <c r="A640" s="168"/>
      <c r="B640" s="468" t="s">
        <v>1364</v>
      </c>
      <c r="C640" s="468"/>
      <c r="D640" s="468"/>
      <c r="E640" s="468"/>
      <c r="F640" s="468"/>
      <c r="G640" s="104"/>
      <c r="H640" s="108"/>
      <c r="I640" s="104"/>
    </row>
    <row r="641" spans="1:9" ht="45.6" customHeight="1" x14ac:dyDescent="0.2">
      <c r="A641" s="168"/>
      <c r="B641" s="468" t="s">
        <v>1365</v>
      </c>
      <c r="C641" s="468"/>
      <c r="D641" s="468"/>
      <c r="E641" s="468"/>
      <c r="F641" s="468"/>
      <c r="G641" s="104"/>
      <c r="H641" s="108"/>
      <c r="I641" s="104"/>
    </row>
    <row r="642" spans="1:9" ht="32.65" customHeight="1" x14ac:dyDescent="0.2">
      <c r="A642" s="168"/>
      <c r="B642" s="468" t="s">
        <v>1366</v>
      </c>
      <c r="C642" s="468"/>
      <c r="D642" s="468"/>
      <c r="E642" s="468"/>
      <c r="F642" s="468"/>
      <c r="G642" s="104"/>
      <c r="H642" s="108"/>
      <c r="I642" s="104"/>
    </row>
    <row r="643" spans="1:9" x14ac:dyDescent="0.2">
      <c r="A643" s="168"/>
      <c r="B643" s="468"/>
      <c r="C643" s="468"/>
      <c r="D643" s="468"/>
      <c r="E643" s="468"/>
      <c r="F643" s="468"/>
      <c r="G643" s="104"/>
      <c r="H643" s="108"/>
      <c r="I643" s="104"/>
    </row>
    <row r="644" spans="1:9" x14ac:dyDescent="0.2">
      <c r="A644" s="484" t="s">
        <v>1367</v>
      </c>
      <c r="B644" s="484"/>
      <c r="C644" s="484"/>
      <c r="D644" s="484"/>
      <c r="E644" s="484"/>
      <c r="F644" s="484"/>
      <c r="G644" s="484"/>
      <c r="H644" s="484"/>
      <c r="I644" s="104"/>
    </row>
    <row r="645" spans="1:9" ht="46.15" customHeight="1" x14ac:dyDescent="0.2">
      <c r="A645" s="168"/>
      <c r="B645" s="468" t="s">
        <v>1368</v>
      </c>
      <c r="C645" s="468"/>
      <c r="D645" s="468"/>
      <c r="E645" s="468"/>
      <c r="F645" s="468"/>
      <c r="G645" s="104"/>
      <c r="H645" s="108"/>
      <c r="I645" s="104"/>
    </row>
    <row r="646" spans="1:9" ht="44.65" customHeight="1" x14ac:dyDescent="0.2">
      <c r="A646" s="168"/>
      <c r="B646" s="468" t="s">
        <v>1369</v>
      </c>
      <c r="C646" s="468"/>
      <c r="D646" s="468"/>
      <c r="E646" s="468"/>
      <c r="F646" s="468"/>
      <c r="G646" s="104"/>
      <c r="H646" s="108"/>
      <c r="I646" s="104"/>
    </row>
    <row r="647" spans="1:9" ht="18.600000000000001" customHeight="1" x14ac:dyDescent="0.2">
      <c r="A647" s="168"/>
      <c r="B647" s="468" t="s">
        <v>1370</v>
      </c>
      <c r="C647" s="468"/>
      <c r="D647" s="468"/>
      <c r="E647" s="468"/>
      <c r="F647" s="468"/>
      <c r="G647" s="104"/>
      <c r="H647" s="108"/>
      <c r="I647" s="104"/>
    </row>
    <row r="648" spans="1:9" ht="16.899999999999999" customHeight="1" x14ac:dyDescent="0.2">
      <c r="A648" s="168"/>
      <c r="B648" s="484" t="s">
        <v>1371</v>
      </c>
      <c r="C648" s="484"/>
      <c r="D648" s="484"/>
      <c r="E648" s="484"/>
      <c r="F648" s="484"/>
      <c r="G648" s="484"/>
      <c r="H648" s="484"/>
      <c r="I648" s="484"/>
    </row>
    <row r="649" spans="1:9" ht="30.6" customHeight="1" x14ac:dyDescent="0.2">
      <c r="A649" s="168"/>
      <c r="B649" s="468" t="s">
        <v>1372</v>
      </c>
      <c r="C649" s="468"/>
      <c r="D649" s="468"/>
      <c r="E649" s="468"/>
      <c r="F649" s="468"/>
      <c r="G649" s="104"/>
      <c r="H649" s="108"/>
      <c r="I649" s="104"/>
    </row>
    <row r="650" spans="1:9" x14ac:dyDescent="0.2">
      <c r="A650" s="168"/>
      <c r="B650" s="468"/>
      <c r="C650" s="468"/>
      <c r="D650" s="468"/>
      <c r="E650" s="468"/>
      <c r="F650" s="468"/>
      <c r="G650" s="104"/>
      <c r="H650" s="108"/>
      <c r="I650" s="104"/>
    </row>
    <row r="651" spans="1:9" x14ac:dyDescent="0.2">
      <c r="A651" s="484" t="s">
        <v>1373</v>
      </c>
      <c r="B651" s="484"/>
      <c r="C651" s="484"/>
      <c r="D651" s="484"/>
      <c r="E651" s="484"/>
      <c r="F651" s="484"/>
      <c r="G651" s="484"/>
      <c r="H651" s="484"/>
      <c r="I651" s="104"/>
    </row>
    <row r="652" spans="1:9" x14ac:dyDescent="0.2">
      <c r="A652" s="33" t="s">
        <v>24</v>
      </c>
      <c r="B652" s="484" t="s">
        <v>1374</v>
      </c>
      <c r="C652" s="484"/>
      <c r="D652" s="484"/>
      <c r="E652" s="484"/>
      <c r="F652" s="484"/>
      <c r="G652" s="484"/>
      <c r="H652" s="484"/>
      <c r="I652" s="104"/>
    </row>
    <row r="653" spans="1:9" x14ac:dyDescent="0.2">
      <c r="A653" s="33" t="s">
        <v>24</v>
      </c>
      <c r="B653" s="484" t="s">
        <v>1375</v>
      </c>
      <c r="C653" s="484"/>
      <c r="D653" s="484"/>
      <c r="E653" s="484"/>
      <c r="F653" s="484"/>
      <c r="G653" s="484"/>
      <c r="H653" s="484"/>
      <c r="I653" s="104"/>
    </row>
    <row r="654" spans="1:9" x14ac:dyDescent="0.2">
      <c r="A654" s="33" t="s">
        <v>24</v>
      </c>
      <c r="B654" s="484" t="s">
        <v>1376</v>
      </c>
      <c r="C654" s="484"/>
      <c r="D654" s="484"/>
      <c r="E654" s="484"/>
      <c r="F654" s="484"/>
      <c r="G654" s="484"/>
      <c r="H654" s="484"/>
      <c r="I654" s="104"/>
    </row>
    <row r="655" spans="1:9" x14ac:dyDescent="0.2">
      <c r="A655" s="33" t="s">
        <v>24</v>
      </c>
      <c r="B655" s="484" t="s">
        <v>1377</v>
      </c>
      <c r="C655" s="484"/>
      <c r="D655" s="484"/>
      <c r="E655" s="484"/>
      <c r="F655" s="484"/>
      <c r="G655" s="484"/>
      <c r="H655" s="484"/>
      <c r="I655" s="104"/>
    </row>
    <row r="656" spans="1:9" x14ac:dyDescent="0.2">
      <c r="A656" s="33" t="s">
        <v>24</v>
      </c>
      <c r="B656" s="484" t="s">
        <v>1378</v>
      </c>
      <c r="C656" s="484"/>
      <c r="D656" s="484"/>
      <c r="E656" s="484"/>
      <c r="F656" s="484"/>
      <c r="G656" s="484"/>
      <c r="H656" s="484"/>
      <c r="I656" s="104"/>
    </row>
    <row r="657" spans="1:9" x14ac:dyDescent="0.2">
      <c r="A657" s="33" t="s">
        <v>24</v>
      </c>
      <c r="B657" s="484" t="s">
        <v>1379</v>
      </c>
      <c r="C657" s="484"/>
      <c r="D657" s="484"/>
      <c r="E657" s="484"/>
      <c r="F657" s="484"/>
      <c r="G657" s="484"/>
      <c r="H657" s="484"/>
      <c r="I657" s="104"/>
    </row>
    <row r="658" spans="1:9" x14ac:dyDescent="0.2">
      <c r="A658" s="33" t="s">
        <v>24</v>
      </c>
      <c r="B658" s="484" t="s">
        <v>1380</v>
      </c>
      <c r="C658" s="484"/>
      <c r="D658" s="484"/>
      <c r="E658" s="484"/>
      <c r="F658" s="484"/>
      <c r="G658" s="484"/>
      <c r="H658" s="484"/>
      <c r="I658" s="104"/>
    </row>
    <row r="659" spans="1:9" x14ac:dyDescent="0.2">
      <c r="A659" s="33" t="s">
        <v>24</v>
      </c>
      <c r="B659" s="484" t="s">
        <v>1381</v>
      </c>
      <c r="C659" s="484"/>
      <c r="D659" s="484"/>
      <c r="E659" s="484"/>
      <c r="F659" s="484"/>
      <c r="G659" s="484"/>
      <c r="H659" s="484"/>
      <c r="I659" s="104"/>
    </row>
    <row r="660" spans="1:9" x14ac:dyDescent="0.2">
      <c r="A660" s="33" t="s">
        <v>24</v>
      </c>
      <c r="B660" s="484" t="s">
        <v>1382</v>
      </c>
      <c r="C660" s="484"/>
      <c r="D660" s="484"/>
      <c r="E660" s="484"/>
      <c r="F660" s="484"/>
      <c r="G660" s="484"/>
      <c r="H660" s="484"/>
      <c r="I660" s="104"/>
    </row>
    <row r="661" spans="1:9" x14ac:dyDescent="0.2">
      <c r="A661" s="33" t="s">
        <v>24</v>
      </c>
      <c r="B661" s="484" t="s">
        <v>1383</v>
      </c>
      <c r="C661" s="484"/>
      <c r="D661" s="484"/>
      <c r="E661" s="484"/>
      <c r="F661" s="484"/>
      <c r="G661" s="484"/>
      <c r="H661" s="484"/>
      <c r="I661" s="104"/>
    </row>
    <row r="662" spans="1:9" x14ac:dyDescent="0.2">
      <c r="A662" s="33" t="s">
        <v>24</v>
      </c>
      <c r="B662" s="484" t="s">
        <v>1384</v>
      </c>
      <c r="C662" s="484"/>
      <c r="D662" s="484"/>
      <c r="E662" s="484"/>
      <c r="F662" s="484"/>
      <c r="G662" s="484"/>
      <c r="H662" s="484"/>
      <c r="I662" s="104"/>
    </row>
    <row r="663" spans="1:9" x14ac:dyDescent="0.2">
      <c r="A663" s="33" t="s">
        <v>24</v>
      </c>
      <c r="B663" s="484" t="s">
        <v>1385</v>
      </c>
      <c r="C663" s="484"/>
      <c r="D663" s="484"/>
      <c r="E663" s="484"/>
      <c r="F663" s="484"/>
      <c r="G663" s="484"/>
      <c r="H663" s="484"/>
      <c r="I663" s="104"/>
    </row>
    <row r="664" spans="1:9" ht="57" customHeight="1" x14ac:dyDescent="0.2">
      <c r="A664" s="184"/>
      <c r="B664" s="468" t="s">
        <v>1386</v>
      </c>
      <c r="C664" s="468"/>
      <c r="D664" s="468"/>
      <c r="E664" s="468"/>
      <c r="F664" s="468"/>
      <c r="H664" s="139"/>
      <c r="I664" s="104"/>
    </row>
    <row r="665" spans="1:9" ht="15" x14ac:dyDescent="0.25">
      <c r="A665" s="45"/>
      <c r="B665" s="64"/>
      <c r="F665" s="68"/>
    </row>
    <row r="666" spans="1:9" ht="198" customHeight="1" x14ac:dyDescent="0.2">
      <c r="A666" s="423" t="s">
        <v>18</v>
      </c>
      <c r="B666" s="132" t="s">
        <v>1387</v>
      </c>
      <c r="C666" s="28"/>
      <c r="D666" s="196"/>
      <c r="E666" s="27"/>
      <c r="F666" s="27"/>
      <c r="G666" s="215"/>
    </row>
    <row r="667" spans="1:9" ht="28.5" x14ac:dyDescent="0.2">
      <c r="A667" s="26"/>
      <c r="B667" s="128" t="s">
        <v>1388</v>
      </c>
      <c r="C667" s="28"/>
      <c r="D667" s="196"/>
      <c r="E667" s="27"/>
      <c r="F667" s="27"/>
    </row>
    <row r="668" spans="1:9" ht="18" x14ac:dyDescent="0.25">
      <c r="A668" s="20"/>
      <c r="B668" s="19" t="s">
        <v>1389</v>
      </c>
      <c r="C668" s="21" t="s">
        <v>699</v>
      </c>
      <c r="D668" s="22">
        <v>7.5</v>
      </c>
      <c r="F668" s="22">
        <f>D668*E668</f>
        <v>0</v>
      </c>
    </row>
    <row r="669" spans="1:9" x14ac:dyDescent="0.2">
      <c r="A669" s="20"/>
      <c r="B669" s="70"/>
      <c r="C669" s="96"/>
      <c r="D669" s="71"/>
      <c r="E669" s="71"/>
      <c r="F669" s="71"/>
    </row>
    <row r="670" spans="1:9" x14ac:dyDescent="0.2">
      <c r="A670" s="20"/>
      <c r="B670" s="34"/>
    </row>
    <row r="671" spans="1:9" ht="15" x14ac:dyDescent="0.25">
      <c r="A671" s="45" t="s">
        <v>91</v>
      </c>
      <c r="B671" s="64" t="s">
        <v>1390</v>
      </c>
      <c r="C671" s="125"/>
      <c r="F671" s="68">
        <f>F668</f>
        <v>0</v>
      </c>
    </row>
    <row r="672" spans="1:9" ht="15" x14ac:dyDescent="0.25">
      <c r="A672" s="45" t="s">
        <v>108</v>
      </c>
      <c r="B672" s="64" t="s">
        <v>34</v>
      </c>
      <c r="G672" s="215"/>
    </row>
    <row r="673" spans="1:6" ht="15" x14ac:dyDescent="0.25">
      <c r="A673" s="45"/>
      <c r="B673" s="64"/>
    </row>
    <row r="674" spans="1:6" ht="15" x14ac:dyDescent="0.25">
      <c r="A674" s="45"/>
      <c r="B674" s="64" t="s">
        <v>13</v>
      </c>
    </row>
    <row r="675" spans="1:6" ht="15" x14ac:dyDescent="0.25">
      <c r="A675" s="45"/>
      <c r="B675" s="64"/>
    </row>
    <row r="676" spans="1:6" ht="45.6" customHeight="1" x14ac:dyDescent="0.25">
      <c r="A676" s="45"/>
      <c r="B676" s="467" t="s">
        <v>1391</v>
      </c>
      <c r="C676" s="467"/>
      <c r="D676" s="467"/>
      <c r="E676" s="467"/>
      <c r="F676" s="467"/>
    </row>
    <row r="677" spans="1:6" ht="73.150000000000006" customHeight="1" x14ac:dyDescent="0.25">
      <c r="A677" s="45"/>
      <c r="B677" s="467" t="s">
        <v>1392</v>
      </c>
      <c r="C677" s="467"/>
      <c r="D677" s="467"/>
      <c r="E677" s="467"/>
      <c r="F677" s="467"/>
    </row>
    <row r="678" spans="1:6" ht="112.15" customHeight="1" x14ac:dyDescent="0.25">
      <c r="A678" s="45"/>
      <c r="B678" s="467" t="s">
        <v>1393</v>
      </c>
      <c r="C678" s="467"/>
      <c r="D678" s="467"/>
      <c r="E678" s="467"/>
      <c r="F678" s="467"/>
    </row>
    <row r="679" spans="1:6" ht="76.150000000000006" customHeight="1" x14ac:dyDescent="0.25">
      <c r="A679" s="45"/>
      <c r="B679" s="467" t="s">
        <v>1394</v>
      </c>
      <c r="C679" s="467"/>
      <c r="D679" s="467"/>
      <c r="E679" s="467"/>
      <c r="F679" s="467"/>
    </row>
    <row r="680" spans="1:6" ht="30.6" customHeight="1" x14ac:dyDescent="0.25">
      <c r="A680" s="45"/>
      <c r="B680" s="467" t="s">
        <v>1395</v>
      </c>
      <c r="C680" s="467"/>
      <c r="D680" s="467"/>
      <c r="E680" s="467"/>
      <c r="F680" s="467"/>
    </row>
    <row r="681" spans="1:6" ht="31.15" customHeight="1" x14ac:dyDescent="0.25">
      <c r="A681" s="45"/>
      <c r="B681" s="467" t="s">
        <v>1396</v>
      </c>
      <c r="C681" s="467"/>
      <c r="D681" s="467"/>
      <c r="E681" s="467"/>
      <c r="F681" s="467"/>
    </row>
    <row r="682" spans="1:6" ht="15" x14ac:dyDescent="0.25">
      <c r="A682" s="45"/>
      <c r="B682" s="467" t="s">
        <v>1397</v>
      </c>
      <c r="C682" s="467"/>
      <c r="D682" s="467"/>
      <c r="E682" s="467"/>
      <c r="F682" s="467"/>
    </row>
    <row r="683" spans="1:6" ht="15" x14ac:dyDescent="0.25">
      <c r="A683" s="75" t="s">
        <v>24</v>
      </c>
      <c r="B683" s="467" t="s">
        <v>1398</v>
      </c>
      <c r="C683" s="467"/>
      <c r="D683" s="467"/>
      <c r="E683" s="467"/>
      <c r="F683" s="467"/>
    </row>
    <row r="684" spans="1:6" ht="15" x14ac:dyDescent="0.25">
      <c r="A684" s="75" t="s">
        <v>24</v>
      </c>
      <c r="B684" s="467" t="s">
        <v>1399</v>
      </c>
      <c r="C684" s="467"/>
      <c r="D684" s="467"/>
      <c r="E684" s="467"/>
      <c r="F684" s="467"/>
    </row>
    <row r="685" spans="1:6" ht="15" x14ac:dyDescent="0.25">
      <c r="A685" s="75" t="s">
        <v>24</v>
      </c>
      <c r="B685" s="467" t="s">
        <v>1400</v>
      </c>
      <c r="C685" s="467"/>
      <c r="D685" s="467"/>
      <c r="E685" s="467"/>
      <c r="F685" s="467"/>
    </row>
    <row r="686" spans="1:6" ht="15" x14ac:dyDescent="0.25">
      <c r="A686" s="75" t="s">
        <v>24</v>
      </c>
      <c r="B686" s="467" t="s">
        <v>1401</v>
      </c>
      <c r="C686" s="467"/>
      <c r="D686" s="467"/>
      <c r="E686" s="467"/>
      <c r="F686" s="467"/>
    </row>
    <row r="687" spans="1:6" ht="15" x14ac:dyDescent="0.25">
      <c r="A687" s="75" t="s">
        <v>24</v>
      </c>
      <c r="B687" s="467" t="s">
        <v>1402</v>
      </c>
      <c r="C687" s="467"/>
      <c r="D687" s="467"/>
      <c r="E687" s="467"/>
      <c r="F687" s="467"/>
    </row>
    <row r="688" spans="1:6" ht="15" x14ac:dyDescent="0.25">
      <c r="A688" s="75" t="s">
        <v>24</v>
      </c>
      <c r="B688" s="467" t="s">
        <v>1403</v>
      </c>
      <c r="C688" s="467"/>
      <c r="D688" s="467"/>
      <c r="E688" s="467"/>
      <c r="F688" s="467"/>
    </row>
    <row r="689" spans="1:7" ht="30.6" customHeight="1" x14ac:dyDescent="0.2">
      <c r="A689" s="76" t="s">
        <v>24</v>
      </c>
      <c r="B689" s="467" t="s">
        <v>1404</v>
      </c>
      <c r="C689" s="467"/>
      <c r="D689" s="467"/>
      <c r="E689" s="467"/>
      <c r="F689" s="467"/>
    </row>
    <row r="690" spans="1:7" ht="15" x14ac:dyDescent="0.25">
      <c r="A690" s="75" t="s">
        <v>24</v>
      </c>
      <c r="B690" s="467" t="s">
        <v>1405</v>
      </c>
      <c r="C690" s="467"/>
      <c r="D690" s="467"/>
      <c r="E690" s="467"/>
      <c r="F690" s="467"/>
    </row>
    <row r="691" spans="1:7" ht="15" x14ac:dyDescent="0.25">
      <c r="A691" s="75"/>
      <c r="B691" s="85"/>
      <c r="C691" s="33"/>
      <c r="D691" s="85"/>
      <c r="E691" s="85"/>
      <c r="F691" s="85"/>
    </row>
    <row r="692" spans="1:7" x14ac:dyDescent="0.2">
      <c r="A692" s="20"/>
      <c r="B692" s="34" t="s">
        <v>33</v>
      </c>
    </row>
    <row r="693" spans="1:7" ht="71.25" x14ac:dyDescent="0.2">
      <c r="A693" s="20"/>
      <c r="B693" s="34" t="s">
        <v>1406</v>
      </c>
    </row>
    <row r="694" spans="1:7" x14ac:dyDescent="0.2">
      <c r="A694" s="20"/>
      <c r="B694" s="34"/>
    </row>
    <row r="695" spans="1:7" ht="42.75" x14ac:dyDescent="0.2">
      <c r="A695" s="26" t="s">
        <v>18</v>
      </c>
      <c r="B695" s="25" t="s">
        <v>1407</v>
      </c>
      <c r="C695" s="28"/>
      <c r="D695" s="27"/>
      <c r="E695" s="27"/>
      <c r="F695" s="27"/>
      <c r="G695" s="215"/>
    </row>
    <row r="696" spans="1:7" ht="156.75" x14ac:dyDescent="0.2">
      <c r="A696" s="26"/>
      <c r="B696" s="130" t="s">
        <v>1408</v>
      </c>
      <c r="C696" s="28"/>
      <c r="D696" s="27"/>
      <c r="E696" s="27"/>
      <c r="F696" s="27"/>
    </row>
    <row r="697" spans="1:7" ht="42.75" x14ac:dyDescent="0.2">
      <c r="A697" s="168"/>
      <c r="B697" s="130" t="s">
        <v>1409</v>
      </c>
      <c r="C697" s="28"/>
      <c r="D697" s="27"/>
      <c r="E697" s="27"/>
      <c r="F697" s="27"/>
    </row>
    <row r="698" spans="1:7" x14ac:dyDescent="0.2">
      <c r="A698" s="168"/>
      <c r="B698" s="130" t="s">
        <v>126</v>
      </c>
      <c r="C698" s="28"/>
      <c r="D698" s="27"/>
      <c r="E698" s="27"/>
      <c r="F698" s="27"/>
    </row>
    <row r="699" spans="1:7" x14ac:dyDescent="0.2">
      <c r="A699" s="168" t="s">
        <v>1317</v>
      </c>
      <c r="B699" s="130" t="s">
        <v>1410</v>
      </c>
      <c r="C699" s="104"/>
      <c r="D699" s="27"/>
      <c r="E699" s="27"/>
      <c r="F699" s="27"/>
    </row>
    <row r="700" spans="1:7" ht="42.75" x14ac:dyDescent="0.2">
      <c r="A700" s="168"/>
      <c r="B700" s="130" t="s">
        <v>1411</v>
      </c>
      <c r="C700" s="28" t="s">
        <v>20</v>
      </c>
      <c r="D700" s="131">
        <v>4</v>
      </c>
      <c r="E700" s="27"/>
      <c r="F700" s="22">
        <f t="shared" ref="F700" si="2">D700*E700</f>
        <v>0</v>
      </c>
    </row>
    <row r="701" spans="1:7" x14ac:dyDescent="0.2">
      <c r="A701" s="168" t="s">
        <v>1319</v>
      </c>
      <c r="B701" s="130" t="s">
        <v>1412</v>
      </c>
      <c r="C701" s="104"/>
      <c r="D701" s="27"/>
      <c r="E701" s="27"/>
      <c r="F701" s="27"/>
    </row>
    <row r="702" spans="1:7" ht="42.75" x14ac:dyDescent="0.2">
      <c r="A702" s="168"/>
      <c r="B702" s="130" t="s">
        <v>1413</v>
      </c>
      <c r="C702" s="28" t="s">
        <v>20</v>
      </c>
      <c r="D702" s="131">
        <v>2</v>
      </c>
      <c r="E702" s="27"/>
      <c r="F702" s="22">
        <f t="shared" ref="F702" si="3">D702*E702</f>
        <v>0</v>
      </c>
    </row>
    <row r="703" spans="1:7" x14ac:dyDescent="0.2">
      <c r="A703" s="168" t="s">
        <v>1321</v>
      </c>
      <c r="B703" s="130" t="s">
        <v>1414</v>
      </c>
      <c r="C703" s="104"/>
      <c r="D703" s="27"/>
      <c r="E703" s="27"/>
      <c r="F703" s="27"/>
    </row>
    <row r="704" spans="1:7" ht="28.5" x14ac:dyDescent="0.2">
      <c r="A704" s="168"/>
      <c r="B704" s="130" t="s">
        <v>1415</v>
      </c>
      <c r="C704" s="28" t="s">
        <v>20</v>
      </c>
      <c r="D704" s="131">
        <v>5</v>
      </c>
      <c r="E704" s="27"/>
      <c r="F704" s="22">
        <f t="shared" ref="F704" si="4">D704*E704</f>
        <v>0</v>
      </c>
    </row>
    <row r="705" spans="1:7" x14ac:dyDescent="0.2">
      <c r="A705" s="168" t="s">
        <v>1323</v>
      </c>
      <c r="B705" s="130" t="s">
        <v>1416</v>
      </c>
      <c r="C705" s="104"/>
      <c r="D705" s="27"/>
      <c r="E705" s="27"/>
      <c r="F705" s="27"/>
    </row>
    <row r="706" spans="1:7" ht="28.5" x14ac:dyDescent="0.2">
      <c r="A706" s="168"/>
      <c r="B706" s="130" t="s">
        <v>1417</v>
      </c>
      <c r="C706" s="28" t="s">
        <v>20</v>
      </c>
      <c r="D706" s="131">
        <v>7</v>
      </c>
      <c r="E706" s="27"/>
      <c r="F706" s="22">
        <f t="shared" ref="F706" si="5">D706*E706</f>
        <v>0</v>
      </c>
    </row>
    <row r="707" spans="1:7" x14ac:dyDescent="0.2">
      <c r="A707" s="168" t="s">
        <v>1418</v>
      </c>
      <c r="B707" s="130" t="s">
        <v>1419</v>
      </c>
      <c r="C707" s="104"/>
      <c r="D707" s="27"/>
      <c r="E707" s="27"/>
      <c r="F707" s="27"/>
    </row>
    <row r="708" spans="1:7" ht="42.75" x14ac:dyDescent="0.2">
      <c r="A708" s="168"/>
      <c r="B708" s="130" t="s">
        <v>1420</v>
      </c>
      <c r="C708" s="28" t="s">
        <v>20</v>
      </c>
      <c r="D708" s="131">
        <v>2</v>
      </c>
      <c r="E708" s="27"/>
      <c r="F708" s="22">
        <f t="shared" ref="F708" si="6">D708*E708</f>
        <v>0</v>
      </c>
    </row>
    <row r="709" spans="1:7" x14ac:dyDescent="0.2">
      <c r="A709" s="168" t="s">
        <v>1421</v>
      </c>
      <c r="B709" s="130" t="s">
        <v>1422</v>
      </c>
      <c r="C709" s="104"/>
      <c r="D709" s="27"/>
      <c r="E709" s="27"/>
      <c r="F709" s="27"/>
    </row>
    <row r="710" spans="1:7" ht="57" x14ac:dyDescent="0.2">
      <c r="A710" s="168"/>
      <c r="B710" s="25" t="s">
        <v>1423</v>
      </c>
      <c r="C710" s="28" t="s">
        <v>20</v>
      </c>
      <c r="D710" s="131">
        <v>4</v>
      </c>
      <c r="E710" s="27"/>
      <c r="F710" s="22">
        <f t="shared" ref="F710" si="7">D710*E710</f>
        <v>0</v>
      </c>
    </row>
    <row r="711" spans="1:7" x14ac:dyDescent="0.2">
      <c r="A711" s="168" t="s">
        <v>1424</v>
      </c>
      <c r="B711" s="130" t="s">
        <v>1425</v>
      </c>
      <c r="C711" s="104"/>
      <c r="D711" s="27"/>
      <c r="E711" s="27"/>
      <c r="F711" s="27"/>
    </row>
    <row r="712" spans="1:7" ht="28.5" x14ac:dyDescent="0.2">
      <c r="A712" s="168"/>
      <c r="B712" s="130" t="s">
        <v>1426</v>
      </c>
      <c r="C712" s="28" t="s">
        <v>20</v>
      </c>
      <c r="D712" s="131">
        <v>10</v>
      </c>
      <c r="E712" s="27"/>
      <c r="F712" s="22">
        <f t="shared" ref="F712" si="8">D712*E712</f>
        <v>0</v>
      </c>
    </row>
    <row r="713" spans="1:7" x14ac:dyDescent="0.2">
      <c r="A713" s="168" t="s">
        <v>1427</v>
      </c>
      <c r="B713" s="130" t="s">
        <v>1428</v>
      </c>
      <c r="C713" s="104"/>
      <c r="D713" s="27"/>
      <c r="E713" s="27"/>
      <c r="F713" s="27"/>
    </row>
    <row r="714" spans="1:7" ht="99.75" x14ac:dyDescent="0.2">
      <c r="A714" s="168"/>
      <c r="B714" s="130" t="s">
        <v>1429</v>
      </c>
      <c r="C714" s="28" t="s">
        <v>20</v>
      </c>
      <c r="D714" s="131">
        <v>2</v>
      </c>
      <c r="E714" s="27"/>
      <c r="F714" s="22">
        <f t="shared" ref="F714" si="9">D714*E714</f>
        <v>0</v>
      </c>
    </row>
    <row r="715" spans="1:7" x14ac:dyDescent="0.2">
      <c r="A715" s="168" t="s">
        <v>1430</v>
      </c>
      <c r="B715" s="130" t="s">
        <v>1431</v>
      </c>
      <c r="C715" s="104"/>
      <c r="D715" s="27"/>
      <c r="E715" s="27"/>
      <c r="F715" s="27"/>
    </row>
    <row r="716" spans="1:7" ht="42.75" x14ac:dyDescent="0.2">
      <c r="A716" s="168"/>
      <c r="B716" s="130" t="s">
        <v>1432</v>
      </c>
      <c r="C716" s="28" t="s">
        <v>20</v>
      </c>
      <c r="D716" s="131">
        <v>1</v>
      </c>
      <c r="E716" s="27"/>
      <c r="F716" s="22">
        <f t="shared" ref="F716" si="10">D716*E716</f>
        <v>0</v>
      </c>
    </row>
    <row r="717" spans="1:7" x14ac:dyDescent="0.2">
      <c r="A717" s="168" t="s">
        <v>1433</v>
      </c>
      <c r="B717" s="130" t="s">
        <v>1434</v>
      </c>
      <c r="C717" s="104"/>
      <c r="D717" s="27"/>
      <c r="E717" s="27"/>
      <c r="F717" s="27"/>
    </row>
    <row r="718" spans="1:7" ht="42.75" x14ac:dyDescent="0.2">
      <c r="A718" s="168"/>
      <c r="B718" s="130" t="s">
        <v>1435</v>
      </c>
      <c r="C718" s="28" t="s">
        <v>20</v>
      </c>
      <c r="D718" s="131">
        <v>1</v>
      </c>
      <c r="E718" s="27"/>
      <c r="F718" s="22">
        <f t="shared" ref="F718" si="11">D718*E718</f>
        <v>0</v>
      </c>
    </row>
    <row r="719" spans="1:7" x14ac:dyDescent="0.2">
      <c r="A719" s="168"/>
      <c r="B719" s="130"/>
      <c r="C719" s="28"/>
      <c r="D719" s="131"/>
      <c r="E719" s="27"/>
      <c r="F719" s="27"/>
    </row>
    <row r="720" spans="1:7" ht="28.5" x14ac:dyDescent="0.2">
      <c r="A720" s="26" t="s">
        <v>19</v>
      </c>
      <c r="B720" s="130" t="s">
        <v>1436</v>
      </c>
      <c r="C720" s="28"/>
      <c r="D720" s="131"/>
      <c r="E720" s="27"/>
      <c r="F720" s="27"/>
      <c r="G720" s="215"/>
    </row>
    <row r="721" spans="1:6" x14ac:dyDescent="0.2">
      <c r="A721" s="26"/>
      <c r="B721" s="130" t="s">
        <v>1437</v>
      </c>
      <c r="C721" s="28"/>
      <c r="D721" s="131"/>
      <c r="E721" s="27"/>
      <c r="F721" s="27"/>
    </row>
    <row r="722" spans="1:6" ht="28.5" x14ac:dyDescent="0.2">
      <c r="A722" s="26"/>
      <c r="B722" s="128" t="s">
        <v>1438</v>
      </c>
      <c r="C722" s="28"/>
      <c r="D722" s="131"/>
      <c r="E722" s="27"/>
      <c r="F722" s="27"/>
    </row>
    <row r="723" spans="1:6" ht="57" x14ac:dyDescent="0.2">
      <c r="A723" s="26"/>
      <c r="B723" s="25" t="s">
        <v>1439</v>
      </c>
      <c r="C723" s="28"/>
      <c r="D723" s="131"/>
      <c r="E723" s="27"/>
      <c r="F723" s="27"/>
    </row>
    <row r="724" spans="1:6" x14ac:dyDescent="0.2">
      <c r="A724" s="26"/>
      <c r="B724" s="130" t="s">
        <v>1440</v>
      </c>
      <c r="C724" s="28"/>
      <c r="D724" s="131"/>
      <c r="E724" s="27"/>
      <c r="F724" s="27"/>
    </row>
    <row r="725" spans="1:6" ht="28.5" x14ac:dyDescent="0.2">
      <c r="A725" s="26"/>
      <c r="B725" s="130" t="s">
        <v>1441</v>
      </c>
      <c r="C725" s="28"/>
      <c r="D725" s="131"/>
      <c r="E725" s="27"/>
      <c r="F725" s="27"/>
    </row>
    <row r="726" spans="1:6" ht="28.5" x14ac:dyDescent="0.2">
      <c r="A726" s="26"/>
      <c r="B726" s="130" t="s">
        <v>1442</v>
      </c>
      <c r="C726" s="28"/>
      <c r="D726" s="131"/>
      <c r="E726" s="27"/>
      <c r="F726" s="27"/>
    </row>
    <row r="727" spans="1:6" x14ac:dyDescent="0.2">
      <c r="A727" s="26"/>
      <c r="B727" s="130" t="s">
        <v>1443</v>
      </c>
      <c r="C727" s="28"/>
      <c r="D727" s="131"/>
      <c r="E727" s="27"/>
      <c r="F727" s="27"/>
    </row>
    <row r="728" spans="1:6" ht="16.5" x14ac:dyDescent="0.2">
      <c r="A728" s="424" t="s">
        <v>1232</v>
      </c>
      <c r="B728" s="130" t="s">
        <v>1444</v>
      </c>
      <c r="C728" s="104"/>
      <c r="D728" s="27"/>
      <c r="E728" s="27"/>
      <c r="F728" s="27"/>
    </row>
    <row r="729" spans="1:6" ht="42.75" x14ac:dyDescent="0.2">
      <c r="A729" s="424"/>
      <c r="B729" s="25" t="s">
        <v>1445</v>
      </c>
      <c r="C729" s="28" t="s">
        <v>20</v>
      </c>
      <c r="D729" s="131">
        <v>20</v>
      </c>
      <c r="E729" s="27"/>
      <c r="F729" s="22">
        <f t="shared" ref="F729:F763" si="12">D729*E729</f>
        <v>0</v>
      </c>
    </row>
    <row r="730" spans="1:6" ht="16.5" x14ac:dyDescent="0.2">
      <c r="A730" s="424" t="s">
        <v>1446</v>
      </c>
      <c r="B730" s="34" t="s">
        <v>1447</v>
      </c>
      <c r="C730" s="21" t="s">
        <v>137</v>
      </c>
      <c r="D730" s="131">
        <v>1</v>
      </c>
      <c r="E730" s="27"/>
      <c r="F730" s="22">
        <f t="shared" si="12"/>
        <v>0</v>
      </c>
    </row>
    <row r="731" spans="1:6" x14ac:dyDescent="0.2">
      <c r="A731" s="168" t="s">
        <v>1235</v>
      </c>
      <c r="B731" s="130" t="s">
        <v>1414</v>
      </c>
      <c r="C731" s="104"/>
      <c r="D731" s="27"/>
      <c r="E731" s="27"/>
    </row>
    <row r="732" spans="1:6" ht="28.5" x14ac:dyDescent="0.2">
      <c r="A732" s="168"/>
      <c r="B732" s="130" t="s">
        <v>1415</v>
      </c>
      <c r="C732" s="28" t="s">
        <v>20</v>
      </c>
      <c r="D732" s="131">
        <v>1</v>
      </c>
      <c r="E732" s="27"/>
      <c r="F732" s="22">
        <f t="shared" si="12"/>
        <v>0</v>
      </c>
    </row>
    <row r="733" spans="1:6" ht="16.5" x14ac:dyDescent="0.2">
      <c r="A733" s="424" t="s">
        <v>1448</v>
      </c>
      <c r="B733" s="34" t="s">
        <v>1447</v>
      </c>
      <c r="C733" s="21" t="s">
        <v>137</v>
      </c>
      <c r="D733" s="131">
        <v>1</v>
      </c>
      <c r="E733" s="27"/>
      <c r="F733" s="22">
        <f t="shared" si="12"/>
        <v>0</v>
      </c>
    </row>
    <row r="734" spans="1:6" x14ac:dyDescent="0.2">
      <c r="A734" s="168" t="s">
        <v>1237</v>
      </c>
      <c r="B734" s="130" t="s">
        <v>1416</v>
      </c>
      <c r="C734" s="104"/>
      <c r="D734" s="27"/>
      <c r="E734" s="27"/>
    </row>
    <row r="735" spans="1:6" ht="28.5" x14ac:dyDescent="0.2">
      <c r="A735" s="168"/>
      <c r="B735" s="130" t="s">
        <v>1417</v>
      </c>
      <c r="C735" s="28" t="s">
        <v>20</v>
      </c>
      <c r="D735" s="131">
        <v>7</v>
      </c>
      <c r="E735" s="27"/>
      <c r="F735" s="22">
        <f t="shared" si="12"/>
        <v>0</v>
      </c>
    </row>
    <row r="736" spans="1:6" ht="16.5" x14ac:dyDescent="0.2">
      <c r="A736" s="424" t="s">
        <v>1449</v>
      </c>
      <c r="B736" s="34" t="s">
        <v>1447</v>
      </c>
      <c r="C736" s="21" t="s">
        <v>137</v>
      </c>
      <c r="D736" s="131">
        <v>1</v>
      </c>
      <c r="E736" s="27"/>
      <c r="F736" s="22">
        <f t="shared" si="12"/>
        <v>0</v>
      </c>
    </row>
    <row r="737" spans="1:6" x14ac:dyDescent="0.2">
      <c r="A737" s="168" t="s">
        <v>1239</v>
      </c>
      <c r="B737" s="130" t="s">
        <v>1450</v>
      </c>
      <c r="C737" s="104"/>
      <c r="D737" s="27"/>
      <c r="E737" s="27"/>
    </row>
    <row r="738" spans="1:6" ht="42.75" x14ac:dyDescent="0.2">
      <c r="A738" s="168"/>
      <c r="B738" s="130" t="s">
        <v>1451</v>
      </c>
      <c r="C738" s="28" t="s">
        <v>20</v>
      </c>
      <c r="D738" s="131">
        <v>1</v>
      </c>
      <c r="E738" s="27"/>
      <c r="F738" s="22">
        <f t="shared" si="12"/>
        <v>0</v>
      </c>
    </row>
    <row r="739" spans="1:6" ht="16.5" x14ac:dyDescent="0.2">
      <c r="A739" s="424" t="s">
        <v>1452</v>
      </c>
      <c r="B739" s="34" t="s">
        <v>1447</v>
      </c>
      <c r="C739" s="21" t="s">
        <v>137</v>
      </c>
      <c r="D739" s="131">
        <v>1</v>
      </c>
      <c r="E739" s="27"/>
      <c r="F739" s="22">
        <f t="shared" si="12"/>
        <v>0</v>
      </c>
    </row>
    <row r="740" spans="1:6" x14ac:dyDescent="0.2">
      <c r="A740" s="168" t="s">
        <v>1241</v>
      </c>
      <c r="B740" s="130" t="s">
        <v>1453</v>
      </c>
      <c r="C740" s="104"/>
      <c r="D740" s="27"/>
      <c r="E740" s="27"/>
    </row>
    <row r="741" spans="1:6" ht="42.75" x14ac:dyDescent="0.2">
      <c r="A741" s="168"/>
      <c r="B741" s="130" t="s">
        <v>1454</v>
      </c>
      <c r="C741" s="28" t="s">
        <v>20</v>
      </c>
      <c r="D741" s="131">
        <v>2</v>
      </c>
      <c r="E741" s="27"/>
      <c r="F741" s="22">
        <f t="shared" si="12"/>
        <v>0</v>
      </c>
    </row>
    <row r="742" spans="1:6" ht="16.5" x14ac:dyDescent="0.2">
      <c r="A742" s="424" t="s">
        <v>1455</v>
      </c>
      <c r="B742" s="34" t="s">
        <v>1447</v>
      </c>
      <c r="C742" s="21" t="s">
        <v>137</v>
      </c>
      <c r="D742" s="131">
        <v>1</v>
      </c>
      <c r="E742" s="27"/>
      <c r="F742" s="22">
        <f t="shared" si="12"/>
        <v>0</v>
      </c>
    </row>
    <row r="743" spans="1:6" x14ac:dyDescent="0.2">
      <c r="A743" s="168" t="s">
        <v>1243</v>
      </c>
      <c r="B743" s="130" t="s">
        <v>1425</v>
      </c>
      <c r="C743" s="104"/>
      <c r="D743" s="27"/>
      <c r="E743" s="27"/>
    </row>
    <row r="744" spans="1:6" ht="28.5" x14ac:dyDescent="0.2">
      <c r="A744" s="168"/>
      <c r="B744" s="130" t="s">
        <v>1426</v>
      </c>
      <c r="C744" s="28" t="s">
        <v>20</v>
      </c>
      <c r="D744" s="131">
        <v>6</v>
      </c>
      <c r="E744" s="27"/>
      <c r="F744" s="22">
        <f t="shared" si="12"/>
        <v>0</v>
      </c>
    </row>
    <row r="745" spans="1:6" ht="16.5" x14ac:dyDescent="0.2">
      <c r="A745" s="424" t="s">
        <v>1456</v>
      </c>
      <c r="B745" s="34" t="s">
        <v>1447</v>
      </c>
      <c r="C745" s="21" t="s">
        <v>137</v>
      </c>
      <c r="D745" s="131">
        <v>1</v>
      </c>
      <c r="E745" s="27"/>
      <c r="F745" s="22">
        <f t="shared" si="12"/>
        <v>0</v>
      </c>
    </row>
    <row r="746" spans="1:6" x14ac:dyDescent="0.2">
      <c r="A746" s="168" t="s">
        <v>1245</v>
      </c>
      <c r="B746" s="130" t="s">
        <v>1457</v>
      </c>
      <c r="C746" s="104"/>
      <c r="D746" s="27"/>
      <c r="E746" s="27"/>
    </row>
    <row r="747" spans="1:6" ht="57" x14ac:dyDescent="0.2">
      <c r="A747" s="168"/>
      <c r="B747" s="130" t="s">
        <v>1458</v>
      </c>
      <c r="C747" s="28" t="s">
        <v>20</v>
      </c>
      <c r="D747" s="131">
        <v>1</v>
      </c>
      <c r="E747" s="27"/>
      <c r="F747" s="22">
        <f t="shared" si="12"/>
        <v>0</v>
      </c>
    </row>
    <row r="748" spans="1:6" ht="16.5" x14ac:dyDescent="0.2">
      <c r="A748" s="424" t="s">
        <v>1459</v>
      </c>
      <c r="B748" s="34" t="s">
        <v>1447</v>
      </c>
      <c r="C748" s="21" t="s">
        <v>137</v>
      </c>
      <c r="D748" s="131">
        <v>1</v>
      </c>
      <c r="E748" s="27"/>
      <c r="F748" s="22">
        <f t="shared" si="12"/>
        <v>0</v>
      </c>
    </row>
    <row r="749" spans="1:6" x14ac:dyDescent="0.2">
      <c r="A749" s="168" t="s">
        <v>1247</v>
      </c>
      <c r="B749" s="130" t="s">
        <v>1431</v>
      </c>
      <c r="C749" s="104"/>
      <c r="D749" s="27"/>
      <c r="E749" s="27"/>
    </row>
    <row r="750" spans="1:6" ht="42.75" x14ac:dyDescent="0.2">
      <c r="A750" s="168"/>
      <c r="B750" s="130" t="s">
        <v>1432</v>
      </c>
      <c r="C750" s="28" t="s">
        <v>20</v>
      </c>
      <c r="D750" s="131">
        <v>3</v>
      </c>
      <c r="E750" s="27"/>
      <c r="F750" s="22">
        <f t="shared" si="12"/>
        <v>0</v>
      </c>
    </row>
    <row r="751" spans="1:6" ht="16.5" x14ac:dyDescent="0.2">
      <c r="A751" s="424" t="s">
        <v>1460</v>
      </c>
      <c r="B751" s="34" t="s">
        <v>1447</v>
      </c>
      <c r="C751" s="21" t="s">
        <v>137</v>
      </c>
      <c r="D751" s="131">
        <v>1</v>
      </c>
      <c r="E751" s="27"/>
      <c r="F751" s="22">
        <f t="shared" si="12"/>
        <v>0</v>
      </c>
    </row>
    <row r="752" spans="1:6" x14ac:dyDescent="0.2">
      <c r="A752" s="168" t="s">
        <v>1249</v>
      </c>
      <c r="B752" s="130" t="s">
        <v>1434</v>
      </c>
      <c r="C752" s="104"/>
      <c r="D752" s="27"/>
      <c r="E752" s="27"/>
    </row>
    <row r="753" spans="1:7" ht="42.75" x14ac:dyDescent="0.2">
      <c r="A753" s="168"/>
      <c r="B753" s="130" t="s">
        <v>1435</v>
      </c>
      <c r="C753" s="28" t="s">
        <v>20</v>
      </c>
      <c r="D753" s="131">
        <v>6</v>
      </c>
      <c r="E753" s="27"/>
      <c r="F753" s="22">
        <f t="shared" si="12"/>
        <v>0</v>
      </c>
    </row>
    <row r="754" spans="1:7" ht="16.5" x14ac:dyDescent="0.2">
      <c r="A754" s="424" t="s">
        <v>1461</v>
      </c>
      <c r="B754" s="34" t="s">
        <v>1447</v>
      </c>
      <c r="C754" s="21" t="s">
        <v>137</v>
      </c>
      <c r="D754" s="131">
        <v>1</v>
      </c>
      <c r="E754" s="27"/>
      <c r="F754" s="22">
        <f t="shared" si="12"/>
        <v>0</v>
      </c>
    </row>
    <row r="755" spans="1:7" x14ac:dyDescent="0.2">
      <c r="A755" s="168" t="s">
        <v>1251</v>
      </c>
      <c r="B755" s="130" t="s">
        <v>1462</v>
      </c>
      <c r="C755" s="104"/>
      <c r="D755" s="27"/>
      <c r="E755" s="27"/>
    </row>
    <row r="756" spans="1:7" ht="28.5" x14ac:dyDescent="0.2">
      <c r="A756" s="168"/>
      <c r="B756" s="130" t="s">
        <v>1463</v>
      </c>
      <c r="C756" s="28" t="s">
        <v>20</v>
      </c>
      <c r="D756" s="131">
        <v>4</v>
      </c>
      <c r="E756" s="27"/>
      <c r="F756" s="22">
        <f t="shared" si="12"/>
        <v>0</v>
      </c>
    </row>
    <row r="757" spans="1:7" ht="16.5" x14ac:dyDescent="0.2">
      <c r="A757" s="424" t="s">
        <v>1464</v>
      </c>
      <c r="B757" s="34" t="s">
        <v>1447</v>
      </c>
      <c r="C757" s="21" t="s">
        <v>137</v>
      </c>
      <c r="D757" s="131">
        <v>1</v>
      </c>
      <c r="E757" s="27"/>
      <c r="F757" s="22">
        <f t="shared" si="12"/>
        <v>0</v>
      </c>
    </row>
    <row r="758" spans="1:7" x14ac:dyDescent="0.2">
      <c r="A758" s="168" t="s">
        <v>1253</v>
      </c>
      <c r="B758" s="130" t="s">
        <v>1465</v>
      </c>
      <c r="C758" s="104"/>
      <c r="D758" s="27"/>
      <c r="E758" s="27"/>
    </row>
    <row r="759" spans="1:7" ht="42.75" x14ac:dyDescent="0.2">
      <c r="A759" s="168"/>
      <c r="B759" s="130" t="s">
        <v>1466</v>
      </c>
      <c r="C759" s="28" t="s">
        <v>20</v>
      </c>
      <c r="D759" s="131">
        <v>4</v>
      </c>
      <c r="E759" s="27"/>
      <c r="F759" s="22">
        <f t="shared" si="12"/>
        <v>0</v>
      </c>
    </row>
    <row r="760" spans="1:7" ht="16.5" x14ac:dyDescent="0.2">
      <c r="A760" s="424" t="s">
        <v>1467</v>
      </c>
      <c r="B760" s="34" t="s">
        <v>1447</v>
      </c>
      <c r="C760" s="21" t="s">
        <v>137</v>
      </c>
      <c r="D760" s="131">
        <v>1</v>
      </c>
      <c r="E760" s="27"/>
      <c r="F760" s="22">
        <f t="shared" si="12"/>
        <v>0</v>
      </c>
    </row>
    <row r="761" spans="1:7" x14ac:dyDescent="0.2">
      <c r="A761" s="168" t="s">
        <v>1255</v>
      </c>
      <c r="B761" s="130" t="s">
        <v>1468</v>
      </c>
      <c r="C761" s="104"/>
      <c r="D761" s="27"/>
      <c r="E761" s="27"/>
    </row>
    <row r="762" spans="1:7" ht="28.5" x14ac:dyDescent="0.2">
      <c r="A762" s="168"/>
      <c r="B762" s="130" t="s">
        <v>1469</v>
      </c>
      <c r="C762" s="28" t="s">
        <v>21</v>
      </c>
      <c r="D762" s="110">
        <v>23</v>
      </c>
      <c r="E762" s="27"/>
      <c r="F762" s="22">
        <f t="shared" si="12"/>
        <v>0</v>
      </c>
    </row>
    <row r="763" spans="1:7" ht="16.5" x14ac:dyDescent="0.2">
      <c r="A763" s="424" t="s">
        <v>1470</v>
      </c>
      <c r="B763" s="34" t="s">
        <v>1447</v>
      </c>
      <c r="C763" s="21" t="s">
        <v>137</v>
      </c>
      <c r="D763" s="131">
        <v>1</v>
      </c>
      <c r="E763" s="27"/>
      <c r="F763" s="22">
        <f t="shared" si="12"/>
        <v>0</v>
      </c>
    </row>
    <row r="764" spans="1:7" x14ac:dyDescent="0.2">
      <c r="A764" s="168"/>
      <c r="B764" s="197"/>
      <c r="C764" s="28"/>
      <c r="D764" s="27"/>
      <c r="E764" s="27"/>
      <c r="F764" s="27"/>
    </row>
    <row r="765" spans="1:7" ht="28.5" x14ac:dyDescent="0.2">
      <c r="A765" s="26" t="s">
        <v>25</v>
      </c>
      <c r="B765" s="130" t="s">
        <v>1471</v>
      </c>
      <c r="C765" s="28"/>
      <c r="D765" s="27"/>
      <c r="E765" s="27"/>
      <c r="F765" s="27"/>
      <c r="G765" s="215"/>
    </row>
    <row r="766" spans="1:7" x14ac:dyDescent="0.2">
      <c r="A766" s="26"/>
      <c r="B766" s="130" t="s">
        <v>1437</v>
      </c>
      <c r="C766" s="28"/>
      <c r="D766" s="27"/>
      <c r="E766" s="27"/>
      <c r="F766" s="27"/>
    </row>
    <row r="767" spans="1:7" ht="42.75" x14ac:dyDescent="0.2">
      <c r="A767" s="26"/>
      <c r="B767" s="128" t="s">
        <v>1472</v>
      </c>
      <c r="C767" s="28"/>
      <c r="D767" s="27"/>
      <c r="E767" s="27"/>
      <c r="F767" s="27"/>
    </row>
    <row r="768" spans="1:7" ht="28.5" x14ac:dyDescent="0.2">
      <c r="A768" s="26"/>
      <c r="B768" s="25" t="s">
        <v>1473</v>
      </c>
      <c r="C768" s="28"/>
      <c r="D768" s="27"/>
      <c r="E768" s="27"/>
      <c r="F768" s="27"/>
    </row>
    <row r="769" spans="1:6" ht="28.5" x14ac:dyDescent="0.2">
      <c r="A769" s="26"/>
      <c r="B769" s="130" t="s">
        <v>1474</v>
      </c>
      <c r="C769" s="28"/>
      <c r="D769" s="27"/>
      <c r="E769" s="27"/>
      <c r="F769" s="27"/>
    </row>
    <row r="770" spans="1:6" x14ac:dyDescent="0.2">
      <c r="A770" s="26"/>
      <c r="B770" s="130" t="s">
        <v>1440</v>
      </c>
      <c r="C770" s="104"/>
      <c r="D770" s="27"/>
      <c r="E770" s="27"/>
      <c r="F770" s="27"/>
    </row>
    <row r="771" spans="1:6" ht="28.5" x14ac:dyDescent="0.2">
      <c r="A771" s="26"/>
      <c r="B771" s="130" t="s">
        <v>1441</v>
      </c>
      <c r="C771" s="28"/>
      <c r="D771" s="131"/>
      <c r="E771" s="27"/>
      <c r="F771" s="27"/>
    </row>
    <row r="772" spans="1:6" ht="28.5" x14ac:dyDescent="0.2">
      <c r="A772" s="26"/>
      <c r="B772" s="130" t="s">
        <v>1442</v>
      </c>
      <c r="C772" s="31"/>
      <c r="D772" s="31"/>
      <c r="E772" s="31"/>
      <c r="F772" s="31"/>
    </row>
    <row r="773" spans="1:6" x14ac:dyDescent="0.2">
      <c r="A773" s="26"/>
      <c r="B773" s="31"/>
      <c r="C773" s="31"/>
      <c r="D773" s="31"/>
      <c r="E773" s="31"/>
      <c r="F773" s="31"/>
    </row>
    <row r="774" spans="1:6" x14ac:dyDescent="0.2">
      <c r="A774" s="26"/>
      <c r="B774" s="130" t="s">
        <v>1443</v>
      </c>
      <c r="C774" s="31"/>
      <c r="D774" s="31"/>
      <c r="E774" s="31"/>
      <c r="F774" s="31"/>
    </row>
    <row r="775" spans="1:6" ht="16.5" x14ac:dyDescent="0.2">
      <c r="A775" s="424" t="s">
        <v>1475</v>
      </c>
      <c r="B775" s="130" t="s">
        <v>1476</v>
      </c>
      <c r="C775" s="104"/>
      <c r="D775" s="27"/>
      <c r="E775" s="27"/>
      <c r="F775" s="27"/>
    </row>
    <row r="776" spans="1:6" ht="42.75" x14ac:dyDescent="0.2">
      <c r="A776" s="424"/>
      <c r="B776" s="25" t="s">
        <v>1477</v>
      </c>
      <c r="C776" s="28" t="s">
        <v>20</v>
      </c>
      <c r="D776" s="131">
        <v>3</v>
      </c>
      <c r="E776" s="27"/>
      <c r="F776" s="22">
        <f t="shared" ref="F776:F821" si="13">D776*E776</f>
        <v>0</v>
      </c>
    </row>
    <row r="777" spans="1:6" ht="16.5" x14ac:dyDescent="0.2">
      <c r="A777" s="424" t="s">
        <v>1478</v>
      </c>
      <c r="B777" s="34" t="s">
        <v>1447</v>
      </c>
      <c r="C777" s="21" t="s">
        <v>137</v>
      </c>
      <c r="D777" s="131">
        <v>1</v>
      </c>
      <c r="E777" s="27"/>
      <c r="F777" s="22">
        <f t="shared" si="13"/>
        <v>0</v>
      </c>
    </row>
    <row r="778" spans="1:6" ht="16.5" x14ac:dyDescent="0.2">
      <c r="A778" s="424" t="s">
        <v>1479</v>
      </c>
      <c r="B778" s="130" t="s">
        <v>1480</v>
      </c>
      <c r="C778" s="104"/>
      <c r="D778" s="27"/>
      <c r="E778" s="27"/>
    </row>
    <row r="779" spans="1:6" ht="42.75" x14ac:dyDescent="0.2">
      <c r="A779" s="424"/>
      <c r="B779" s="25" t="s">
        <v>1481</v>
      </c>
      <c r="C779" s="28" t="s">
        <v>20</v>
      </c>
      <c r="D779" s="131">
        <v>16</v>
      </c>
      <c r="E779" s="27"/>
      <c r="F779" s="22">
        <f t="shared" si="13"/>
        <v>0</v>
      </c>
    </row>
    <row r="780" spans="1:6" ht="16.5" x14ac:dyDescent="0.2">
      <c r="A780" s="424" t="s">
        <v>1482</v>
      </c>
      <c r="B780" s="34" t="s">
        <v>1447</v>
      </c>
      <c r="C780" s="21" t="s">
        <v>137</v>
      </c>
      <c r="D780" s="131">
        <v>1</v>
      </c>
      <c r="E780" s="27"/>
      <c r="F780" s="22">
        <f t="shared" si="13"/>
        <v>0</v>
      </c>
    </row>
    <row r="781" spans="1:6" ht="16.5" x14ac:dyDescent="0.2">
      <c r="A781" s="424" t="s">
        <v>1483</v>
      </c>
      <c r="B781" s="130" t="s">
        <v>1484</v>
      </c>
      <c r="C781" s="104"/>
      <c r="D781" s="27"/>
      <c r="E781" s="27"/>
    </row>
    <row r="782" spans="1:6" ht="42.75" x14ac:dyDescent="0.2">
      <c r="A782" s="424"/>
      <c r="B782" s="25" t="s">
        <v>1485</v>
      </c>
      <c r="C782" s="28" t="s">
        <v>20</v>
      </c>
      <c r="D782" s="131">
        <v>2</v>
      </c>
      <c r="E782" s="27"/>
      <c r="F782" s="22">
        <f t="shared" si="13"/>
        <v>0</v>
      </c>
    </row>
    <row r="783" spans="1:6" ht="16.5" x14ac:dyDescent="0.2">
      <c r="A783" s="424" t="s">
        <v>1486</v>
      </c>
      <c r="B783" s="34" t="s">
        <v>1447</v>
      </c>
      <c r="C783" s="21" t="s">
        <v>137</v>
      </c>
      <c r="D783" s="131">
        <v>1</v>
      </c>
      <c r="E783" s="27"/>
      <c r="F783" s="22">
        <f t="shared" si="13"/>
        <v>0</v>
      </c>
    </row>
    <row r="784" spans="1:6" ht="16.5" x14ac:dyDescent="0.2">
      <c r="A784" s="424" t="s">
        <v>1487</v>
      </c>
      <c r="B784" s="130" t="s">
        <v>1488</v>
      </c>
      <c r="C784" s="104"/>
      <c r="D784" s="27"/>
      <c r="E784" s="27"/>
    </row>
    <row r="785" spans="1:6" ht="42.75" x14ac:dyDescent="0.2">
      <c r="A785" s="424"/>
      <c r="B785" s="25" t="s">
        <v>1489</v>
      </c>
      <c r="C785" s="28" t="s">
        <v>20</v>
      </c>
      <c r="D785" s="131">
        <v>5</v>
      </c>
      <c r="E785" s="27"/>
      <c r="F785" s="22">
        <f t="shared" si="13"/>
        <v>0</v>
      </c>
    </row>
    <row r="786" spans="1:6" ht="16.5" x14ac:dyDescent="0.2">
      <c r="A786" s="424" t="s">
        <v>1490</v>
      </c>
      <c r="B786" s="34" t="s">
        <v>1447</v>
      </c>
      <c r="C786" s="21" t="s">
        <v>137</v>
      </c>
      <c r="D786" s="131">
        <v>1</v>
      </c>
      <c r="E786" s="27"/>
      <c r="F786" s="22">
        <f t="shared" si="13"/>
        <v>0</v>
      </c>
    </row>
    <row r="787" spans="1:6" ht="16.5" x14ac:dyDescent="0.2">
      <c r="A787" s="424" t="s">
        <v>1491</v>
      </c>
      <c r="B787" s="130" t="s">
        <v>1492</v>
      </c>
      <c r="C787" s="104"/>
      <c r="D787" s="27"/>
      <c r="E787" s="27"/>
    </row>
    <row r="788" spans="1:6" ht="42.75" x14ac:dyDescent="0.2">
      <c r="A788" s="424"/>
      <c r="B788" s="25" t="s">
        <v>1493</v>
      </c>
      <c r="C788" s="28" t="s">
        <v>20</v>
      </c>
      <c r="D788" s="131">
        <v>14</v>
      </c>
      <c r="E788" s="27"/>
      <c r="F788" s="22">
        <f t="shared" si="13"/>
        <v>0</v>
      </c>
    </row>
    <row r="789" spans="1:6" ht="16.5" x14ac:dyDescent="0.2">
      <c r="A789" s="424" t="s">
        <v>1494</v>
      </c>
      <c r="B789" s="34" t="s">
        <v>1447</v>
      </c>
      <c r="C789" s="21" t="s">
        <v>137</v>
      </c>
      <c r="D789" s="131">
        <v>1</v>
      </c>
      <c r="E789" s="27"/>
      <c r="F789" s="22">
        <f t="shared" si="13"/>
        <v>0</v>
      </c>
    </row>
    <row r="790" spans="1:6" ht="16.5" x14ac:dyDescent="0.2">
      <c r="A790" s="424" t="s">
        <v>1495</v>
      </c>
      <c r="B790" s="130" t="s">
        <v>1496</v>
      </c>
      <c r="C790" s="104"/>
      <c r="D790" s="27"/>
      <c r="E790" s="27"/>
    </row>
    <row r="791" spans="1:6" ht="28.5" x14ac:dyDescent="0.2">
      <c r="A791" s="424"/>
      <c r="B791" s="25" t="s">
        <v>1497</v>
      </c>
      <c r="C791" s="28" t="s">
        <v>20</v>
      </c>
      <c r="D791" s="131">
        <v>4</v>
      </c>
      <c r="E791" s="27"/>
      <c r="F791" s="22">
        <f t="shared" si="13"/>
        <v>0</v>
      </c>
    </row>
    <row r="792" spans="1:6" ht="16.5" x14ac:dyDescent="0.2">
      <c r="A792" s="424" t="s">
        <v>1498</v>
      </c>
      <c r="B792" s="34" t="s">
        <v>1447</v>
      </c>
      <c r="C792" s="21" t="s">
        <v>137</v>
      </c>
      <c r="D792" s="131">
        <v>1</v>
      </c>
      <c r="E792" s="27"/>
      <c r="F792" s="22">
        <f t="shared" si="13"/>
        <v>0</v>
      </c>
    </row>
    <row r="793" spans="1:6" ht="16.5" x14ac:dyDescent="0.2">
      <c r="A793" s="424" t="s">
        <v>1499</v>
      </c>
      <c r="B793" s="130" t="s">
        <v>1500</v>
      </c>
      <c r="C793" s="104"/>
      <c r="D793" s="27"/>
      <c r="E793" s="27"/>
    </row>
    <row r="794" spans="1:6" ht="28.5" x14ac:dyDescent="0.2">
      <c r="A794" s="424"/>
      <c r="B794" s="25" t="s">
        <v>1501</v>
      </c>
      <c r="C794" s="28" t="s">
        <v>20</v>
      </c>
      <c r="D794" s="131">
        <v>4</v>
      </c>
      <c r="E794" s="27"/>
      <c r="F794" s="22">
        <f t="shared" si="13"/>
        <v>0</v>
      </c>
    </row>
    <row r="795" spans="1:6" ht="16.5" x14ac:dyDescent="0.2">
      <c r="A795" s="424" t="s">
        <v>1502</v>
      </c>
      <c r="B795" s="34" t="s">
        <v>1447</v>
      </c>
      <c r="C795" s="21" t="s">
        <v>137</v>
      </c>
      <c r="D795" s="131">
        <v>1</v>
      </c>
      <c r="E795" s="27"/>
      <c r="F795" s="22">
        <f t="shared" si="13"/>
        <v>0</v>
      </c>
    </row>
    <row r="796" spans="1:6" ht="16.5" x14ac:dyDescent="0.2">
      <c r="A796" s="424" t="s">
        <v>1503</v>
      </c>
      <c r="B796" s="130" t="s">
        <v>1504</v>
      </c>
      <c r="C796" s="104"/>
      <c r="D796" s="27"/>
      <c r="E796" s="27"/>
    </row>
    <row r="797" spans="1:6" ht="42.75" x14ac:dyDescent="0.2">
      <c r="A797" s="424"/>
      <c r="B797" s="25" t="s">
        <v>1505</v>
      </c>
      <c r="C797" s="28"/>
      <c r="D797" s="131"/>
      <c r="E797" s="27"/>
    </row>
    <row r="798" spans="1:6" ht="16.5" x14ac:dyDescent="0.2">
      <c r="A798" s="424"/>
      <c r="B798" s="114" t="s">
        <v>1506</v>
      </c>
      <c r="C798" s="28" t="s">
        <v>20</v>
      </c>
      <c r="D798" s="131">
        <v>2</v>
      </c>
      <c r="E798" s="27"/>
      <c r="F798" s="22">
        <f t="shared" si="13"/>
        <v>0</v>
      </c>
    </row>
    <row r="799" spans="1:6" ht="16.5" x14ac:dyDescent="0.2">
      <c r="A799" s="424"/>
      <c r="B799" s="114" t="s">
        <v>1507</v>
      </c>
      <c r="C799" s="28" t="s">
        <v>20</v>
      </c>
      <c r="D799" s="131">
        <v>2</v>
      </c>
      <c r="E799" s="27"/>
      <c r="F799" s="22">
        <f t="shared" si="13"/>
        <v>0</v>
      </c>
    </row>
    <row r="800" spans="1:6" ht="16.5" x14ac:dyDescent="0.2">
      <c r="A800" s="424" t="s">
        <v>1508</v>
      </c>
      <c r="B800" s="34" t="s">
        <v>1447</v>
      </c>
      <c r="C800" s="21" t="s">
        <v>137</v>
      </c>
      <c r="D800" s="131">
        <v>2</v>
      </c>
      <c r="E800" s="27"/>
      <c r="F800" s="22">
        <f t="shared" si="13"/>
        <v>0</v>
      </c>
    </row>
    <row r="801" spans="1:6" ht="16.5" x14ac:dyDescent="0.2">
      <c r="A801" s="424" t="s">
        <v>1509</v>
      </c>
      <c r="B801" s="130" t="s">
        <v>1510</v>
      </c>
      <c r="C801" s="104"/>
      <c r="D801" s="27"/>
      <c r="E801" s="31"/>
    </row>
    <row r="802" spans="1:6" ht="71.25" x14ac:dyDescent="0.2">
      <c r="A802" s="424"/>
      <c r="B802" s="25" t="s">
        <v>1511</v>
      </c>
      <c r="C802" s="28"/>
      <c r="D802" s="131"/>
      <c r="E802" s="31"/>
    </row>
    <row r="803" spans="1:6" ht="28.5" x14ac:dyDescent="0.2">
      <c r="A803" s="424"/>
      <c r="B803" s="25" t="s">
        <v>1512</v>
      </c>
      <c r="C803" s="28"/>
      <c r="D803" s="131"/>
      <c r="E803" s="31"/>
    </row>
    <row r="804" spans="1:6" ht="16.5" x14ac:dyDescent="0.2">
      <c r="A804" s="424"/>
      <c r="B804" s="114" t="s">
        <v>1506</v>
      </c>
      <c r="C804" s="28" t="s">
        <v>20</v>
      </c>
      <c r="D804" s="131">
        <v>5</v>
      </c>
      <c r="E804" s="31"/>
      <c r="F804" s="22">
        <f t="shared" si="13"/>
        <v>0</v>
      </c>
    </row>
    <row r="805" spans="1:6" ht="16.5" x14ac:dyDescent="0.2">
      <c r="A805" s="424"/>
      <c r="B805" s="114" t="s">
        <v>1507</v>
      </c>
      <c r="C805" s="28" t="s">
        <v>20</v>
      </c>
      <c r="D805" s="131">
        <v>5</v>
      </c>
      <c r="E805" s="27"/>
      <c r="F805" s="22">
        <f t="shared" si="13"/>
        <v>0</v>
      </c>
    </row>
    <row r="806" spans="1:6" ht="16.5" x14ac:dyDescent="0.2">
      <c r="A806" s="424" t="s">
        <v>1513</v>
      </c>
      <c r="B806" s="34" t="s">
        <v>1447</v>
      </c>
      <c r="C806" s="21" t="s">
        <v>137</v>
      </c>
      <c r="D806" s="131">
        <v>2</v>
      </c>
      <c r="E806" s="27"/>
      <c r="F806" s="22">
        <f t="shared" si="13"/>
        <v>0</v>
      </c>
    </row>
    <row r="807" spans="1:6" ht="16.5" x14ac:dyDescent="0.2">
      <c r="A807" s="424" t="s">
        <v>1514</v>
      </c>
      <c r="B807" s="130" t="s">
        <v>1515</v>
      </c>
      <c r="C807" s="104"/>
      <c r="D807" s="27"/>
      <c r="E807" s="27"/>
    </row>
    <row r="808" spans="1:6" ht="42.75" x14ac:dyDescent="0.2">
      <c r="A808" s="424"/>
      <c r="B808" s="25" t="s">
        <v>1516</v>
      </c>
      <c r="C808" s="28" t="s">
        <v>20</v>
      </c>
      <c r="D808" s="131">
        <v>4</v>
      </c>
      <c r="E808" s="27"/>
      <c r="F808" s="22">
        <f t="shared" si="13"/>
        <v>0</v>
      </c>
    </row>
    <row r="809" spans="1:6" ht="16.5" x14ac:dyDescent="0.2">
      <c r="A809" s="424" t="s">
        <v>1517</v>
      </c>
      <c r="B809" s="34" t="s">
        <v>1447</v>
      </c>
      <c r="C809" s="21" t="s">
        <v>137</v>
      </c>
      <c r="D809" s="131">
        <v>1</v>
      </c>
      <c r="E809" s="27"/>
      <c r="F809" s="22">
        <f t="shared" si="13"/>
        <v>0</v>
      </c>
    </row>
    <row r="810" spans="1:6" ht="16.5" x14ac:dyDescent="0.2">
      <c r="A810" s="424" t="s">
        <v>1518</v>
      </c>
      <c r="B810" s="130" t="s">
        <v>1519</v>
      </c>
      <c r="C810" s="104"/>
      <c r="D810" s="27"/>
      <c r="E810" s="27"/>
    </row>
    <row r="811" spans="1:6" ht="42.75" x14ac:dyDescent="0.2">
      <c r="A811" s="424"/>
      <c r="B811" s="25" t="s">
        <v>1520</v>
      </c>
      <c r="C811" s="28"/>
      <c r="D811" s="131"/>
      <c r="E811" s="27"/>
    </row>
    <row r="812" spans="1:6" ht="16.5" x14ac:dyDescent="0.2">
      <c r="A812" s="424"/>
      <c r="B812" s="114" t="s">
        <v>1506</v>
      </c>
      <c r="C812" s="28" t="s">
        <v>20</v>
      </c>
      <c r="D812" s="131">
        <v>2</v>
      </c>
      <c r="E812" s="31"/>
      <c r="F812" s="22">
        <f t="shared" si="13"/>
        <v>0</v>
      </c>
    </row>
    <row r="813" spans="1:6" ht="16.5" x14ac:dyDescent="0.2">
      <c r="A813" s="424"/>
      <c r="B813" s="114" t="s">
        <v>1507</v>
      </c>
      <c r="C813" s="28" t="s">
        <v>20</v>
      </c>
      <c r="D813" s="131">
        <v>2</v>
      </c>
      <c r="E813" s="27"/>
      <c r="F813" s="22">
        <f t="shared" si="13"/>
        <v>0</v>
      </c>
    </row>
    <row r="814" spans="1:6" ht="16.5" x14ac:dyDescent="0.2">
      <c r="A814" s="424" t="s">
        <v>1521</v>
      </c>
      <c r="B814" s="34" t="s">
        <v>1447</v>
      </c>
      <c r="C814" s="21" t="s">
        <v>137</v>
      </c>
      <c r="D814" s="131">
        <v>2</v>
      </c>
      <c r="E814" s="27"/>
      <c r="F814" s="22">
        <f t="shared" si="13"/>
        <v>0</v>
      </c>
    </row>
    <row r="815" spans="1:6" ht="16.5" x14ac:dyDescent="0.2">
      <c r="A815" s="424" t="s">
        <v>1522</v>
      </c>
      <c r="B815" s="130" t="s">
        <v>1523</v>
      </c>
      <c r="C815" s="104"/>
      <c r="D815" s="27"/>
      <c r="E815" s="27"/>
    </row>
    <row r="816" spans="1:6" ht="57" x14ac:dyDescent="0.2">
      <c r="A816" s="424"/>
      <c r="B816" s="25" t="s">
        <v>1524</v>
      </c>
      <c r="C816" s="28" t="s">
        <v>20</v>
      </c>
      <c r="D816" s="131">
        <v>2</v>
      </c>
      <c r="E816" s="27"/>
      <c r="F816" s="22">
        <f t="shared" si="13"/>
        <v>0</v>
      </c>
    </row>
    <row r="817" spans="1:7" ht="57" x14ac:dyDescent="0.2">
      <c r="A817" s="424"/>
      <c r="B817" s="25" t="s">
        <v>1267</v>
      </c>
      <c r="C817" s="28"/>
      <c r="D817" s="131"/>
      <c r="E817" s="27"/>
      <c r="F817" s="22">
        <f t="shared" si="13"/>
        <v>0</v>
      </c>
    </row>
    <row r="818" spans="1:7" ht="16.5" x14ac:dyDescent="0.2">
      <c r="A818" s="424" t="s">
        <v>1525</v>
      </c>
      <c r="B818" s="34" t="s">
        <v>1447</v>
      </c>
      <c r="C818" s="21" t="s">
        <v>137</v>
      </c>
      <c r="D818" s="131">
        <v>1</v>
      </c>
      <c r="E818" s="27"/>
      <c r="F818" s="22">
        <f t="shared" si="13"/>
        <v>0</v>
      </c>
    </row>
    <row r="819" spans="1:7" ht="16.5" x14ac:dyDescent="0.2">
      <c r="A819" s="424" t="s">
        <v>1526</v>
      </c>
      <c r="B819" s="130" t="s">
        <v>1527</v>
      </c>
      <c r="C819" s="104"/>
      <c r="D819" s="27"/>
      <c r="E819" s="27"/>
    </row>
    <row r="820" spans="1:7" ht="57" x14ac:dyDescent="0.2">
      <c r="A820" s="424"/>
      <c r="B820" s="25" t="s">
        <v>1528</v>
      </c>
      <c r="C820" s="28" t="s">
        <v>20</v>
      </c>
      <c r="D820" s="131">
        <v>2</v>
      </c>
      <c r="E820" s="27"/>
      <c r="F820" s="22">
        <f t="shared" si="13"/>
        <v>0</v>
      </c>
    </row>
    <row r="821" spans="1:7" ht="16.5" x14ac:dyDescent="0.2">
      <c r="A821" s="424" t="s">
        <v>1529</v>
      </c>
      <c r="B821" s="34" t="s">
        <v>1447</v>
      </c>
      <c r="C821" s="21" t="s">
        <v>137</v>
      </c>
      <c r="D821" s="131">
        <v>1</v>
      </c>
      <c r="E821" s="27"/>
      <c r="F821" s="22">
        <f t="shared" si="13"/>
        <v>0</v>
      </c>
    </row>
    <row r="822" spans="1:7" ht="16.5" x14ac:dyDescent="0.2">
      <c r="A822" s="424"/>
      <c r="B822" s="34"/>
      <c r="D822" s="131"/>
      <c r="E822" s="27"/>
      <c r="F822" s="27"/>
    </row>
    <row r="823" spans="1:7" ht="28.5" x14ac:dyDescent="0.2">
      <c r="A823" s="26" t="s">
        <v>26</v>
      </c>
      <c r="B823" s="130" t="s">
        <v>1530</v>
      </c>
      <c r="C823" s="28"/>
      <c r="D823" s="27"/>
      <c r="E823" s="27"/>
      <c r="F823" s="27"/>
      <c r="G823" s="215"/>
    </row>
    <row r="824" spans="1:7" ht="28.5" x14ac:dyDescent="0.2">
      <c r="A824" s="26"/>
      <c r="B824" s="130" t="s">
        <v>1531</v>
      </c>
      <c r="C824" s="28"/>
      <c r="D824" s="27"/>
      <c r="E824" s="27"/>
      <c r="F824" s="27"/>
    </row>
    <row r="825" spans="1:7" ht="99.75" x14ac:dyDescent="0.2">
      <c r="A825" s="26"/>
      <c r="B825" s="25" t="s">
        <v>1532</v>
      </c>
      <c r="C825" s="28"/>
      <c r="D825" s="27"/>
      <c r="E825" s="27"/>
      <c r="F825" s="27"/>
    </row>
    <row r="826" spans="1:7" ht="42.75" x14ac:dyDescent="0.2">
      <c r="A826" s="26"/>
      <c r="B826" s="25" t="s">
        <v>1533</v>
      </c>
      <c r="C826" s="28"/>
      <c r="D826" s="27"/>
      <c r="E826" s="27"/>
      <c r="F826" s="27"/>
    </row>
    <row r="827" spans="1:7" ht="28.5" x14ac:dyDescent="0.2">
      <c r="A827" s="26"/>
      <c r="B827" s="25" t="s">
        <v>1534</v>
      </c>
      <c r="C827" s="28"/>
      <c r="D827" s="27"/>
      <c r="E827" s="27"/>
      <c r="F827" s="27"/>
    </row>
    <row r="828" spans="1:7" ht="85.5" x14ac:dyDescent="0.2">
      <c r="A828" s="26"/>
      <c r="B828" s="25" t="s">
        <v>1535</v>
      </c>
      <c r="C828" s="28"/>
      <c r="D828" s="27"/>
      <c r="E828" s="27"/>
      <c r="F828" s="27"/>
    </row>
    <row r="829" spans="1:7" ht="42.75" x14ac:dyDescent="0.2">
      <c r="A829" s="26"/>
      <c r="B829" s="25" t="s">
        <v>1536</v>
      </c>
      <c r="C829" s="28"/>
      <c r="D829" s="27"/>
      <c r="E829" s="27"/>
      <c r="F829" s="27"/>
    </row>
    <row r="830" spans="1:7" ht="42.75" x14ac:dyDescent="0.2">
      <c r="A830" s="26"/>
      <c r="B830" s="25" t="s">
        <v>1537</v>
      </c>
      <c r="C830" s="28"/>
      <c r="D830" s="27"/>
      <c r="E830" s="27"/>
      <c r="F830" s="27"/>
    </row>
    <row r="831" spans="1:7" x14ac:dyDescent="0.2">
      <c r="A831" s="26"/>
      <c r="B831" s="130" t="s">
        <v>1538</v>
      </c>
      <c r="C831" s="28"/>
      <c r="D831" s="27"/>
      <c r="E831" s="27"/>
      <c r="F831" s="27"/>
    </row>
    <row r="832" spans="1:7" ht="57" x14ac:dyDescent="0.2">
      <c r="A832" s="26" t="s">
        <v>1539</v>
      </c>
      <c r="B832" s="25" t="s">
        <v>1540</v>
      </c>
      <c r="C832" s="28"/>
      <c r="D832" s="27"/>
      <c r="E832" s="27"/>
      <c r="F832" s="27"/>
    </row>
    <row r="833" spans="1:6" ht="28.5" x14ac:dyDescent="0.2">
      <c r="A833" s="168"/>
      <c r="B833" s="25" t="s">
        <v>1541</v>
      </c>
      <c r="C833" s="28" t="s">
        <v>137</v>
      </c>
      <c r="D833" s="27">
        <v>4</v>
      </c>
      <c r="E833" s="27"/>
      <c r="F833" s="22">
        <f t="shared" ref="F833:F834" si="14">D833*E833</f>
        <v>0</v>
      </c>
    </row>
    <row r="834" spans="1:6" ht="16.5" x14ac:dyDescent="0.2">
      <c r="A834" s="424" t="s">
        <v>1542</v>
      </c>
      <c r="B834" s="34" t="s">
        <v>1447</v>
      </c>
      <c r="C834" s="21" t="s">
        <v>137</v>
      </c>
      <c r="D834" s="56">
        <v>1</v>
      </c>
      <c r="F834" s="22">
        <f t="shared" si="14"/>
        <v>0</v>
      </c>
    </row>
    <row r="835" spans="1:6" ht="71.25" x14ac:dyDescent="0.2">
      <c r="A835" s="26" t="s">
        <v>1543</v>
      </c>
      <c r="B835" s="25" t="s">
        <v>1544</v>
      </c>
      <c r="C835" s="28"/>
      <c r="D835" s="27"/>
      <c r="E835" s="27"/>
      <c r="F835" s="27"/>
    </row>
    <row r="836" spans="1:6" ht="28.5" x14ac:dyDescent="0.2">
      <c r="A836" s="168"/>
      <c r="B836" s="25" t="s">
        <v>1545</v>
      </c>
      <c r="C836" s="28"/>
      <c r="D836" s="27"/>
      <c r="E836" s="27"/>
      <c r="F836" s="27"/>
    </row>
    <row r="837" spans="1:6" ht="28.5" x14ac:dyDescent="0.2">
      <c r="A837" s="168"/>
      <c r="B837" s="25" t="s">
        <v>1546</v>
      </c>
      <c r="C837" s="28" t="s">
        <v>21</v>
      </c>
      <c r="D837" s="27">
        <v>5</v>
      </c>
      <c r="E837" s="27"/>
      <c r="F837" s="22">
        <f t="shared" ref="F837:F838" si="15">D837*E837</f>
        <v>0</v>
      </c>
    </row>
    <row r="838" spans="1:6" ht="16.5" x14ac:dyDescent="0.2">
      <c r="A838" s="424" t="s">
        <v>1547</v>
      </c>
      <c r="B838" s="34" t="s">
        <v>1447</v>
      </c>
      <c r="C838" s="21" t="s">
        <v>137</v>
      </c>
      <c r="D838" s="56">
        <v>1</v>
      </c>
      <c r="F838" s="22">
        <f t="shared" si="15"/>
        <v>0</v>
      </c>
    </row>
    <row r="839" spans="1:6" ht="85.5" x14ac:dyDescent="0.2">
      <c r="A839" s="26" t="s">
        <v>1548</v>
      </c>
      <c r="B839" s="25" t="s">
        <v>1549</v>
      </c>
      <c r="C839" s="28"/>
      <c r="D839" s="27"/>
      <c r="E839" s="27"/>
      <c r="F839" s="27"/>
    </row>
    <row r="840" spans="1:6" ht="28.5" x14ac:dyDescent="0.2">
      <c r="A840" s="168"/>
      <c r="B840" s="25" t="s">
        <v>1550</v>
      </c>
      <c r="C840" s="28" t="s">
        <v>21</v>
      </c>
      <c r="D840" s="27">
        <v>6.5</v>
      </c>
      <c r="E840" s="27"/>
      <c r="F840" s="22">
        <f t="shared" ref="F840:F841" si="16">D840*E840</f>
        <v>0</v>
      </c>
    </row>
    <row r="841" spans="1:6" ht="16.5" x14ac:dyDescent="0.2">
      <c r="A841" s="424" t="s">
        <v>1551</v>
      </c>
      <c r="B841" s="34" t="s">
        <v>1447</v>
      </c>
      <c r="C841" s="21" t="s">
        <v>137</v>
      </c>
      <c r="D841" s="56">
        <v>1</v>
      </c>
      <c r="F841" s="22">
        <f t="shared" si="16"/>
        <v>0</v>
      </c>
    </row>
    <row r="842" spans="1:6" ht="57" x14ac:dyDescent="0.2">
      <c r="A842" s="26" t="s">
        <v>1552</v>
      </c>
      <c r="B842" s="130" t="s">
        <v>1553</v>
      </c>
      <c r="C842" s="28"/>
      <c r="D842" s="27"/>
      <c r="E842" s="27"/>
      <c r="F842" s="27"/>
    </row>
    <row r="843" spans="1:6" ht="28.5" x14ac:dyDescent="0.2">
      <c r="A843" s="26"/>
      <c r="B843" s="128" t="s">
        <v>1554</v>
      </c>
      <c r="C843" s="28"/>
      <c r="D843" s="27"/>
      <c r="E843" s="27"/>
      <c r="F843" s="27"/>
    </row>
    <row r="844" spans="1:6" x14ac:dyDescent="0.2">
      <c r="A844" s="26"/>
      <c r="B844" s="25" t="s">
        <v>1555</v>
      </c>
      <c r="C844" s="28"/>
      <c r="D844" s="27"/>
      <c r="E844" s="27"/>
      <c r="F844" s="27"/>
    </row>
    <row r="845" spans="1:6" ht="28.5" x14ac:dyDescent="0.2">
      <c r="A845" s="26"/>
      <c r="B845" s="130" t="s">
        <v>1441</v>
      </c>
      <c r="C845" s="28"/>
      <c r="D845" s="131"/>
      <c r="E845" s="27"/>
      <c r="F845" s="27"/>
    </row>
    <row r="846" spans="1:6" ht="28.5" x14ac:dyDescent="0.2">
      <c r="A846" s="424"/>
      <c r="B846" s="19" t="s">
        <v>1556</v>
      </c>
      <c r="C846" s="21" t="s">
        <v>20</v>
      </c>
      <c r="D846" s="56">
        <v>21</v>
      </c>
      <c r="F846" s="22">
        <f t="shared" ref="F846:F849" si="17">D846*E846</f>
        <v>0</v>
      </c>
    </row>
    <row r="847" spans="1:6" ht="16.5" x14ac:dyDescent="0.2">
      <c r="A847" s="424" t="s">
        <v>1557</v>
      </c>
      <c r="B847" s="34" t="s">
        <v>1447</v>
      </c>
      <c r="C847" s="21" t="s">
        <v>137</v>
      </c>
      <c r="D847" s="56">
        <v>1</v>
      </c>
      <c r="F847" s="22">
        <f t="shared" si="17"/>
        <v>0</v>
      </c>
    </row>
    <row r="848" spans="1:6" ht="15" x14ac:dyDescent="0.2">
      <c r="A848" s="20"/>
      <c r="B848" s="169"/>
    </row>
    <row r="849" spans="1:7" ht="174" customHeight="1" x14ac:dyDescent="0.2">
      <c r="A849" s="183" t="s">
        <v>27</v>
      </c>
      <c r="B849" s="25" t="s">
        <v>1558</v>
      </c>
      <c r="C849" s="28" t="s">
        <v>248</v>
      </c>
      <c r="D849" s="131">
        <v>1</v>
      </c>
      <c r="E849" s="27"/>
      <c r="F849" s="22">
        <f t="shared" si="17"/>
        <v>0</v>
      </c>
      <c r="G849" s="215"/>
    </row>
    <row r="850" spans="1:7" x14ac:dyDescent="0.2">
      <c r="A850" s="20"/>
      <c r="B850" s="171"/>
      <c r="C850" s="96"/>
      <c r="D850" s="71"/>
      <c r="E850" s="71"/>
      <c r="F850" s="71"/>
    </row>
    <row r="851" spans="1:7" x14ac:dyDescent="0.2">
      <c r="A851" s="20"/>
      <c r="B851" s="32"/>
    </row>
    <row r="852" spans="1:7" ht="15" x14ac:dyDescent="0.25">
      <c r="A852" s="73" t="s">
        <v>91</v>
      </c>
      <c r="B852" s="64" t="s">
        <v>1559</v>
      </c>
      <c r="C852" s="125"/>
      <c r="F852" s="68">
        <f>SUM(F695:F849)</f>
        <v>0</v>
      </c>
    </row>
    <row r="856" spans="1:7" ht="15" x14ac:dyDescent="0.25">
      <c r="A856" s="81" t="s">
        <v>141</v>
      </c>
      <c r="B856" s="78" t="s">
        <v>152</v>
      </c>
      <c r="F856" s="138"/>
    </row>
    <row r="857" spans="1:7" ht="15" x14ac:dyDescent="0.25">
      <c r="A857" s="45"/>
      <c r="B857" s="78"/>
      <c r="D857" s="21"/>
      <c r="E857" s="31"/>
      <c r="F857" s="139"/>
    </row>
    <row r="858" spans="1:7" ht="15" x14ac:dyDescent="0.25">
      <c r="A858" s="45"/>
      <c r="B858" s="44" t="s">
        <v>13</v>
      </c>
      <c r="D858" s="21"/>
      <c r="E858" s="31"/>
      <c r="F858" s="139"/>
    </row>
    <row r="859" spans="1:7" ht="15" x14ac:dyDescent="0.25">
      <c r="A859" s="45"/>
      <c r="B859" s="78"/>
      <c r="D859" s="21"/>
      <c r="E859" s="31"/>
      <c r="F859" s="139"/>
    </row>
    <row r="860" spans="1:7" ht="58.9" customHeight="1" x14ac:dyDescent="0.25">
      <c r="A860" s="45"/>
      <c r="B860" s="467" t="s">
        <v>253</v>
      </c>
      <c r="C860" s="467"/>
      <c r="D860" s="467"/>
      <c r="E860" s="467"/>
      <c r="F860" s="467"/>
    </row>
    <row r="861" spans="1:7" ht="59.65" customHeight="1" x14ac:dyDescent="0.25">
      <c r="A861" s="45"/>
      <c r="B861" s="467" t="s">
        <v>76</v>
      </c>
      <c r="C861" s="467"/>
      <c r="D861" s="467"/>
      <c r="E861" s="467"/>
      <c r="F861" s="467"/>
    </row>
    <row r="862" spans="1:7" ht="30.6" customHeight="1" x14ac:dyDescent="0.25">
      <c r="A862" s="45"/>
      <c r="B862" s="467" t="s">
        <v>77</v>
      </c>
      <c r="C862" s="467"/>
      <c r="D862" s="467"/>
      <c r="E862" s="467"/>
      <c r="F862" s="467"/>
    </row>
    <row r="863" spans="1:7" ht="48" customHeight="1" x14ac:dyDescent="0.25">
      <c r="A863" s="45"/>
      <c r="B863" s="467" t="s">
        <v>3</v>
      </c>
      <c r="C863" s="467"/>
      <c r="D863" s="467"/>
      <c r="E863" s="467"/>
      <c r="F863" s="467"/>
    </row>
    <row r="864" spans="1:7" ht="31.9" customHeight="1" x14ac:dyDescent="0.25">
      <c r="A864" s="45"/>
      <c r="B864" s="467" t="s">
        <v>153</v>
      </c>
      <c r="C864" s="467"/>
      <c r="D864" s="467"/>
      <c r="E864" s="467"/>
      <c r="F864" s="467"/>
    </row>
    <row r="865" spans="1:6" ht="57" customHeight="1" x14ac:dyDescent="0.25">
      <c r="A865" s="45"/>
      <c r="B865" s="467" t="s">
        <v>78</v>
      </c>
      <c r="C865" s="467"/>
      <c r="D865" s="467"/>
      <c r="E865" s="467"/>
      <c r="F865" s="467"/>
    </row>
    <row r="866" spans="1:6" ht="32.65" customHeight="1" x14ac:dyDescent="0.25">
      <c r="A866" s="45"/>
      <c r="B866" s="467" t="s">
        <v>79</v>
      </c>
      <c r="C866" s="467"/>
      <c r="D866" s="467"/>
      <c r="E866" s="467"/>
      <c r="F866" s="467"/>
    </row>
    <row r="867" spans="1:6" ht="72" customHeight="1" x14ac:dyDescent="0.25">
      <c r="A867" s="45"/>
      <c r="B867" s="467" t="s">
        <v>154</v>
      </c>
      <c r="C867" s="467"/>
      <c r="D867" s="467"/>
      <c r="E867" s="467"/>
      <c r="F867" s="467"/>
    </row>
    <row r="868" spans="1:6" ht="45" customHeight="1" x14ac:dyDescent="0.25">
      <c r="A868" s="45"/>
      <c r="B868" s="467" t="s">
        <v>80</v>
      </c>
      <c r="C868" s="467"/>
      <c r="D868" s="467"/>
      <c r="E868" s="467"/>
      <c r="F868" s="467"/>
    </row>
    <row r="869" spans="1:6" ht="31.15" customHeight="1" x14ac:dyDescent="0.25">
      <c r="A869" s="45"/>
      <c r="B869" s="467" t="s">
        <v>81</v>
      </c>
      <c r="C869" s="467"/>
      <c r="D869" s="467"/>
      <c r="E869" s="467"/>
      <c r="F869" s="467"/>
    </row>
    <row r="870" spans="1:6" ht="30.6" customHeight="1" x14ac:dyDescent="0.25">
      <c r="A870" s="45"/>
      <c r="B870" s="467" t="s">
        <v>155</v>
      </c>
      <c r="C870" s="467"/>
      <c r="D870" s="467"/>
      <c r="E870" s="467"/>
      <c r="F870" s="467"/>
    </row>
    <row r="871" spans="1:6" ht="45" customHeight="1" x14ac:dyDescent="0.25">
      <c r="A871" s="45"/>
      <c r="B871" s="467" t="s">
        <v>122</v>
      </c>
      <c r="C871" s="467"/>
      <c r="D871" s="467"/>
      <c r="E871" s="467"/>
      <c r="F871" s="467"/>
    </row>
    <row r="872" spans="1:6" ht="15" x14ac:dyDescent="0.25">
      <c r="A872" s="45"/>
      <c r="B872" s="467" t="s">
        <v>82</v>
      </c>
      <c r="C872" s="467"/>
      <c r="D872" s="467"/>
      <c r="E872" s="467"/>
      <c r="F872" s="467"/>
    </row>
    <row r="873" spans="1:6" ht="15" x14ac:dyDescent="0.25">
      <c r="A873" s="45"/>
      <c r="B873" s="19"/>
      <c r="C873" s="33"/>
      <c r="D873" s="33"/>
      <c r="E873" s="85"/>
      <c r="F873" s="140"/>
    </row>
    <row r="874" spans="1:6" ht="15" x14ac:dyDescent="0.25">
      <c r="A874" s="45" t="s">
        <v>125</v>
      </c>
      <c r="B874" s="78" t="s">
        <v>47</v>
      </c>
      <c r="D874" s="40"/>
      <c r="E874" s="74"/>
      <c r="F874" s="139"/>
    </row>
    <row r="875" spans="1:6" ht="15" x14ac:dyDescent="0.25">
      <c r="A875" s="45"/>
      <c r="B875" s="78"/>
      <c r="D875" s="40"/>
      <c r="E875" s="74"/>
      <c r="F875" s="139"/>
    </row>
    <row r="876" spans="1:6" x14ac:dyDescent="0.2">
      <c r="A876" s="20"/>
      <c r="B876" s="19" t="s">
        <v>13</v>
      </c>
      <c r="D876" s="40"/>
      <c r="E876" s="74"/>
      <c r="F876" s="139"/>
    </row>
    <row r="877" spans="1:6" ht="15" x14ac:dyDescent="0.25">
      <c r="A877" s="45"/>
      <c r="B877" s="44"/>
      <c r="D877" s="40"/>
      <c r="E877" s="74"/>
      <c r="F877" s="139"/>
    </row>
    <row r="878" spans="1:6" x14ac:dyDescent="0.2">
      <c r="A878" s="20"/>
      <c r="B878" s="467" t="s">
        <v>48</v>
      </c>
      <c r="C878" s="467"/>
      <c r="D878" s="467"/>
      <c r="E878" s="467"/>
      <c r="F878" s="467"/>
    </row>
    <row r="879" spans="1:6" ht="104.45" customHeight="1" x14ac:dyDescent="0.2">
      <c r="A879" s="20"/>
      <c r="B879" s="467" t="s">
        <v>162</v>
      </c>
      <c r="C879" s="467"/>
      <c r="D879" s="467"/>
      <c r="E879" s="467"/>
      <c r="F879" s="467"/>
    </row>
    <row r="880" spans="1:6" ht="31.15" customHeight="1" x14ac:dyDescent="0.2">
      <c r="A880" s="20"/>
      <c r="B880" s="467" t="s">
        <v>7</v>
      </c>
      <c r="C880" s="467"/>
      <c r="D880" s="467"/>
      <c r="E880" s="467"/>
      <c r="F880" s="467"/>
    </row>
    <row r="881" spans="1:6" ht="31.15" customHeight="1" x14ac:dyDescent="0.2">
      <c r="A881" s="20"/>
      <c r="B881" s="467" t="s">
        <v>4</v>
      </c>
      <c r="C881" s="467"/>
      <c r="D881" s="467"/>
      <c r="E881" s="467"/>
      <c r="F881" s="467"/>
    </row>
    <row r="882" spans="1:6" ht="44.65" customHeight="1" x14ac:dyDescent="0.2">
      <c r="A882" s="20"/>
      <c r="B882" s="467" t="s">
        <v>74</v>
      </c>
      <c r="C882" s="467"/>
      <c r="D882" s="467"/>
      <c r="E882" s="467"/>
      <c r="F882" s="467"/>
    </row>
    <row r="883" spans="1:6" ht="44.65" customHeight="1" x14ac:dyDescent="0.2">
      <c r="A883" s="20"/>
      <c r="B883" s="467" t="s">
        <v>69</v>
      </c>
      <c r="C883" s="467"/>
      <c r="D883" s="467"/>
      <c r="E883" s="467"/>
      <c r="F883" s="467"/>
    </row>
    <row r="884" spans="1:6" ht="29.65" customHeight="1" x14ac:dyDescent="0.2">
      <c r="A884" s="20"/>
      <c r="B884" s="467" t="s">
        <v>8</v>
      </c>
      <c r="C884" s="467"/>
      <c r="D884" s="467"/>
      <c r="E884" s="467"/>
      <c r="F884" s="467"/>
    </row>
    <row r="885" spans="1:6" ht="43.15" customHeight="1" x14ac:dyDescent="0.2">
      <c r="A885" s="20"/>
      <c r="B885" s="467" t="s">
        <v>163</v>
      </c>
      <c r="C885" s="467"/>
      <c r="D885" s="467"/>
      <c r="E885" s="467"/>
      <c r="F885" s="467"/>
    </row>
    <row r="886" spans="1:6" ht="33.6" customHeight="1" x14ac:dyDescent="0.2">
      <c r="A886" s="20"/>
      <c r="B886" s="467" t="s">
        <v>10</v>
      </c>
      <c r="C886" s="467"/>
      <c r="D886" s="467"/>
      <c r="E886" s="467"/>
      <c r="F886" s="467"/>
    </row>
    <row r="887" spans="1:6" ht="43.9" customHeight="1" x14ac:dyDescent="0.2">
      <c r="A887" s="20"/>
      <c r="B887" s="467" t="s">
        <v>5</v>
      </c>
      <c r="C887" s="467"/>
      <c r="D887" s="467"/>
      <c r="E887" s="467"/>
      <c r="F887" s="467"/>
    </row>
    <row r="888" spans="1:6" ht="36.6" customHeight="1" x14ac:dyDescent="0.2">
      <c r="A888" s="20"/>
      <c r="B888" s="467" t="s">
        <v>11</v>
      </c>
      <c r="C888" s="467"/>
      <c r="D888" s="467"/>
      <c r="E888" s="467"/>
      <c r="F888" s="467"/>
    </row>
    <row r="889" spans="1:6" x14ac:dyDescent="0.2">
      <c r="A889" s="20"/>
      <c r="B889" s="19"/>
      <c r="D889" s="40"/>
      <c r="E889" s="74"/>
      <c r="F889" s="139"/>
    </row>
    <row r="890" spans="1:6" x14ac:dyDescent="0.2">
      <c r="A890" s="20"/>
      <c r="B890" s="19" t="s">
        <v>164</v>
      </c>
      <c r="D890" s="40"/>
      <c r="E890" s="74"/>
      <c r="F890" s="139"/>
    </row>
    <row r="891" spans="1:6" ht="42.75" x14ac:dyDescent="0.2">
      <c r="A891" s="20"/>
      <c r="B891" s="19" t="s">
        <v>376</v>
      </c>
      <c r="D891" s="40"/>
      <c r="E891" s="74"/>
      <c r="F891" s="139"/>
    </row>
    <row r="892" spans="1:6" x14ac:dyDescent="0.2">
      <c r="A892" s="20"/>
      <c r="B892" s="19"/>
      <c r="D892" s="40"/>
      <c r="E892" s="74"/>
      <c r="F892" s="139"/>
    </row>
    <row r="893" spans="1:6" ht="85.5" x14ac:dyDescent="0.2">
      <c r="A893" s="20"/>
      <c r="B893" s="19" t="s">
        <v>1134</v>
      </c>
      <c r="D893" s="40"/>
      <c r="E893" s="74"/>
      <c r="F893" s="139"/>
    </row>
    <row r="894" spans="1:6" x14ac:dyDescent="0.2">
      <c r="A894" s="20"/>
      <c r="B894" s="19"/>
      <c r="D894" s="40"/>
      <c r="E894" s="74"/>
      <c r="F894" s="139"/>
    </row>
    <row r="895" spans="1:6" ht="71.25" x14ac:dyDescent="0.2">
      <c r="A895" s="38" t="s">
        <v>18</v>
      </c>
      <c r="B895" s="25" t="s">
        <v>429</v>
      </c>
      <c r="C895" s="47"/>
      <c r="D895" s="49"/>
      <c r="E895" s="50"/>
      <c r="F895" s="50"/>
    </row>
    <row r="896" spans="1:6" ht="42.75" x14ac:dyDescent="0.2">
      <c r="A896" s="20"/>
      <c r="B896" s="34" t="s">
        <v>214</v>
      </c>
      <c r="C896" s="47"/>
      <c r="D896" s="49"/>
      <c r="E896" s="50"/>
      <c r="F896" s="50"/>
    </row>
    <row r="897" spans="1:6" ht="28.5" x14ac:dyDescent="0.2">
      <c r="A897" s="38"/>
      <c r="B897" s="34" t="s">
        <v>144</v>
      </c>
    </row>
    <row r="898" spans="1:6" x14ac:dyDescent="0.2">
      <c r="A898" s="38"/>
      <c r="B898" s="34" t="s">
        <v>145</v>
      </c>
      <c r="D898" s="31"/>
      <c r="E898" s="31"/>
      <c r="F898" s="31"/>
    </row>
    <row r="899" spans="1:6" x14ac:dyDescent="0.2">
      <c r="A899" s="38" t="s">
        <v>24</v>
      </c>
      <c r="B899" s="34" t="s">
        <v>216</v>
      </c>
      <c r="C899" s="21" t="s">
        <v>21</v>
      </c>
      <c r="D899" s="22">
        <v>38</v>
      </c>
      <c r="F899" s="22">
        <f>D899*E899</f>
        <v>0</v>
      </c>
    </row>
    <row r="900" spans="1:6" x14ac:dyDescent="0.2">
      <c r="A900" s="38" t="s">
        <v>24</v>
      </c>
      <c r="B900" s="34" t="s">
        <v>215</v>
      </c>
      <c r="C900" s="95" t="s">
        <v>20</v>
      </c>
      <c r="D900" s="22">
        <v>2</v>
      </c>
      <c r="E900" s="36"/>
      <c r="F900" s="22">
        <f>D900*E900</f>
        <v>0</v>
      </c>
    </row>
    <row r="901" spans="1:6" x14ac:dyDescent="0.2">
      <c r="A901" s="38" t="s">
        <v>24</v>
      </c>
      <c r="B901" s="34" t="s">
        <v>392</v>
      </c>
      <c r="C901" s="95" t="s">
        <v>20</v>
      </c>
      <c r="D901" s="22">
        <v>3</v>
      </c>
      <c r="E901" s="36"/>
      <c r="F901" s="22">
        <f>D901*E901</f>
        <v>0</v>
      </c>
    </row>
    <row r="902" spans="1:6" x14ac:dyDescent="0.2">
      <c r="A902" s="38"/>
      <c r="B902" s="34"/>
      <c r="C902" s="95"/>
      <c r="D902" s="35"/>
      <c r="E902" s="36"/>
    </row>
    <row r="903" spans="1:6" ht="57" x14ac:dyDescent="0.2">
      <c r="A903" s="38" t="s">
        <v>19</v>
      </c>
      <c r="B903" s="19" t="s">
        <v>168</v>
      </c>
      <c r="C903" s="33"/>
      <c r="D903" s="33"/>
      <c r="E903" s="41"/>
      <c r="F903" s="42"/>
    </row>
    <row r="904" spans="1:6" ht="30.75" x14ac:dyDescent="0.2">
      <c r="A904" s="57"/>
      <c r="B904" s="19" t="s">
        <v>255</v>
      </c>
      <c r="C904" s="21" t="s">
        <v>169</v>
      </c>
      <c r="D904" s="53">
        <v>71.099999999999994</v>
      </c>
      <c r="E904" s="40"/>
      <c r="F904" s="139">
        <f>D904*E904</f>
        <v>0</v>
      </c>
    </row>
    <row r="905" spans="1:6" x14ac:dyDescent="0.2">
      <c r="A905" s="57"/>
      <c r="B905" s="19" t="s">
        <v>1617</v>
      </c>
      <c r="D905" s="53"/>
      <c r="E905" s="40"/>
      <c r="F905" s="139"/>
    </row>
    <row r="906" spans="1:6" x14ac:dyDescent="0.2">
      <c r="A906" s="72"/>
      <c r="B906" s="19"/>
      <c r="D906" s="40"/>
      <c r="E906" s="74"/>
      <c r="F906" s="139"/>
    </row>
    <row r="907" spans="1:6" x14ac:dyDescent="0.2">
      <c r="A907" s="20"/>
      <c r="B907" s="88"/>
      <c r="C907" s="89"/>
      <c r="D907" s="90"/>
      <c r="E907" s="91"/>
      <c r="F907" s="143"/>
    </row>
    <row r="908" spans="1:6" ht="15" x14ac:dyDescent="0.25">
      <c r="A908" s="45" t="s">
        <v>125</v>
      </c>
      <c r="B908" s="78" t="s">
        <v>12</v>
      </c>
      <c r="C908" s="215"/>
      <c r="D908" s="40"/>
      <c r="E908" s="74"/>
      <c r="F908" s="144">
        <f>SUM(F899:F904)</f>
        <v>0</v>
      </c>
    </row>
    <row r="909" spans="1:6" ht="15" x14ac:dyDescent="0.25">
      <c r="A909" s="45" t="s">
        <v>30</v>
      </c>
      <c r="B909" s="78" t="s">
        <v>175</v>
      </c>
      <c r="D909" s="40"/>
      <c r="E909" s="77"/>
      <c r="F909" s="139"/>
    </row>
    <row r="910" spans="1:6" ht="15" x14ac:dyDescent="0.25">
      <c r="A910" s="45"/>
      <c r="B910" s="78"/>
      <c r="D910" s="40"/>
      <c r="E910" s="77"/>
      <c r="F910" s="139"/>
    </row>
    <row r="911" spans="1:6" ht="28.5" x14ac:dyDescent="0.25">
      <c r="A911" s="45"/>
      <c r="B911" s="19" t="s">
        <v>176</v>
      </c>
      <c r="D911" s="40"/>
      <c r="E911" s="77"/>
      <c r="F911" s="139"/>
    </row>
    <row r="912" spans="1:6" ht="15" x14ac:dyDescent="0.25">
      <c r="A912" s="45"/>
      <c r="B912" s="19"/>
      <c r="D912" s="40"/>
      <c r="E912" s="77"/>
      <c r="F912" s="139"/>
    </row>
    <row r="913" spans="1:6" ht="138" customHeight="1" x14ac:dyDescent="0.25">
      <c r="A913" s="45"/>
      <c r="B913" s="467" t="s">
        <v>177</v>
      </c>
      <c r="C913" s="467"/>
      <c r="D913" s="467"/>
      <c r="E913" s="467"/>
      <c r="F913" s="467"/>
    </row>
    <row r="914" spans="1:6" ht="15" x14ac:dyDescent="0.25">
      <c r="A914" s="45"/>
      <c r="B914" s="467" t="s">
        <v>178</v>
      </c>
      <c r="C914" s="467"/>
      <c r="D914" s="467"/>
      <c r="E914" s="467"/>
      <c r="F914" s="467"/>
    </row>
    <row r="915" spans="1:6" ht="15" x14ac:dyDescent="0.25">
      <c r="A915" s="45" t="s">
        <v>24</v>
      </c>
      <c r="B915" s="467" t="s">
        <v>179</v>
      </c>
      <c r="C915" s="467"/>
      <c r="D915" s="467"/>
      <c r="E915" s="467"/>
      <c r="F915" s="467"/>
    </row>
    <row r="916" spans="1:6" ht="15" x14ac:dyDescent="0.25">
      <c r="A916" s="45" t="s">
        <v>24</v>
      </c>
      <c r="B916" s="467" t="s">
        <v>180</v>
      </c>
      <c r="C916" s="467"/>
      <c r="D916" s="467"/>
      <c r="E916" s="467"/>
      <c r="F916" s="467"/>
    </row>
    <row r="917" spans="1:6" ht="15" x14ac:dyDescent="0.25">
      <c r="A917" s="45"/>
      <c r="B917" s="78"/>
      <c r="D917" s="40"/>
      <c r="E917" s="77"/>
      <c r="F917" s="139"/>
    </row>
    <row r="918" spans="1:6" ht="15" x14ac:dyDescent="0.25">
      <c r="A918" s="45"/>
      <c r="B918" s="19" t="s">
        <v>181</v>
      </c>
      <c r="D918" s="40"/>
      <c r="E918" s="77"/>
      <c r="F918" s="139"/>
    </row>
    <row r="919" spans="1:6" ht="15" x14ac:dyDescent="0.25">
      <c r="A919" s="45"/>
      <c r="B919" s="19"/>
      <c r="D919" s="40"/>
      <c r="E919" s="77"/>
      <c r="F919" s="139"/>
    </row>
    <row r="920" spans="1:6" ht="28.9" customHeight="1" x14ac:dyDescent="0.25">
      <c r="A920" s="45"/>
      <c r="B920" s="467" t="s">
        <v>117</v>
      </c>
      <c r="C920" s="467"/>
      <c r="D920" s="467"/>
      <c r="E920" s="467"/>
      <c r="F920" s="467"/>
    </row>
    <row r="921" spans="1:6" ht="30.6" customHeight="1" x14ac:dyDescent="0.25">
      <c r="A921" s="45"/>
      <c r="B921" s="467" t="s">
        <v>182</v>
      </c>
      <c r="C921" s="467"/>
      <c r="D921" s="467"/>
      <c r="E921" s="467"/>
      <c r="F921" s="467"/>
    </row>
    <row r="922" spans="1:6" ht="15" x14ac:dyDescent="0.25">
      <c r="A922" s="45" t="s">
        <v>24</v>
      </c>
      <c r="B922" s="467" t="s">
        <v>94</v>
      </c>
      <c r="C922" s="467"/>
      <c r="D922" s="467"/>
      <c r="E922" s="467" t="s">
        <v>183</v>
      </c>
      <c r="F922" s="467"/>
    </row>
    <row r="923" spans="1:6" ht="15" x14ac:dyDescent="0.2">
      <c r="A923" s="73" t="s">
        <v>24</v>
      </c>
      <c r="B923" s="467" t="s">
        <v>184</v>
      </c>
      <c r="C923" s="467"/>
      <c r="D923" s="467"/>
      <c r="E923" s="467" t="s">
        <v>185</v>
      </c>
      <c r="F923" s="467"/>
    </row>
    <row r="924" spans="1:6" ht="15" x14ac:dyDescent="0.2">
      <c r="A924" s="73" t="s">
        <v>24</v>
      </c>
      <c r="B924" s="467" t="s">
        <v>186</v>
      </c>
      <c r="C924" s="467"/>
      <c r="D924" s="467"/>
      <c r="E924" s="467" t="s">
        <v>187</v>
      </c>
      <c r="F924" s="467"/>
    </row>
    <row r="925" spans="1:6" ht="15" x14ac:dyDescent="0.2">
      <c r="A925" s="73" t="s">
        <v>24</v>
      </c>
      <c r="B925" s="467" t="s">
        <v>188</v>
      </c>
      <c r="C925" s="467"/>
      <c r="D925" s="33"/>
      <c r="E925" s="467" t="s">
        <v>189</v>
      </c>
      <c r="F925" s="467"/>
    </row>
    <row r="926" spans="1:6" ht="15" x14ac:dyDescent="0.2">
      <c r="A926" s="73" t="s">
        <v>24</v>
      </c>
      <c r="B926" s="200" t="s">
        <v>190</v>
      </c>
      <c r="C926" s="33"/>
      <c r="D926" s="33"/>
      <c r="E926" s="467" t="s">
        <v>191</v>
      </c>
      <c r="F926" s="467"/>
    </row>
    <row r="927" spans="1:6" ht="15" x14ac:dyDescent="0.2">
      <c r="A927" s="73" t="s">
        <v>24</v>
      </c>
      <c r="B927" s="200" t="s">
        <v>192</v>
      </c>
      <c r="C927" s="33"/>
      <c r="D927" s="33"/>
      <c r="E927" s="467" t="s">
        <v>193</v>
      </c>
      <c r="F927" s="467"/>
    </row>
    <row r="928" spans="1:6" ht="28.5" x14ac:dyDescent="0.2">
      <c r="A928" s="73" t="s">
        <v>24</v>
      </c>
      <c r="B928" s="200" t="s">
        <v>194</v>
      </c>
      <c r="C928" s="33"/>
      <c r="D928" s="33"/>
      <c r="E928" s="467" t="s">
        <v>193</v>
      </c>
      <c r="F928" s="467"/>
    </row>
    <row r="929" spans="1:7" ht="28.5" x14ac:dyDescent="0.2">
      <c r="A929" s="73" t="s">
        <v>24</v>
      </c>
      <c r="B929" s="200" t="s">
        <v>195</v>
      </c>
      <c r="C929" s="33"/>
      <c r="D929" s="33"/>
      <c r="E929" s="467" t="s">
        <v>196</v>
      </c>
      <c r="F929" s="467"/>
    </row>
    <row r="930" spans="1:7" ht="42.75" x14ac:dyDescent="0.2">
      <c r="A930" s="73" t="s">
        <v>24</v>
      </c>
      <c r="B930" s="200" t="s">
        <v>197</v>
      </c>
      <c r="C930" s="33"/>
      <c r="D930" s="33"/>
      <c r="E930" s="467" t="s">
        <v>198</v>
      </c>
      <c r="F930" s="467"/>
    </row>
    <row r="931" spans="1:7" ht="28.5" x14ac:dyDescent="0.2">
      <c r="A931" s="73" t="s">
        <v>24</v>
      </c>
      <c r="B931" s="200" t="s">
        <v>199</v>
      </c>
      <c r="C931" s="33"/>
      <c r="D931" s="33"/>
      <c r="E931" s="467" t="s">
        <v>200</v>
      </c>
      <c r="F931" s="467"/>
    </row>
    <row r="932" spans="1:7" ht="15" x14ac:dyDescent="0.2">
      <c r="A932" s="73" t="s">
        <v>24</v>
      </c>
      <c r="B932" s="200" t="s">
        <v>201</v>
      </c>
      <c r="C932" s="33"/>
      <c r="D932" s="33"/>
      <c r="E932" s="467" t="s">
        <v>202</v>
      </c>
      <c r="F932" s="467"/>
    </row>
    <row r="933" spans="1:7" ht="28.5" x14ac:dyDescent="0.2">
      <c r="A933" s="73" t="s">
        <v>24</v>
      </c>
      <c r="B933" s="200" t="s">
        <v>203</v>
      </c>
      <c r="C933" s="33"/>
      <c r="D933" s="33"/>
      <c r="E933" s="467" t="s">
        <v>204</v>
      </c>
      <c r="F933" s="467"/>
    </row>
    <row r="934" spans="1:7" ht="15" x14ac:dyDescent="0.25">
      <c r="A934" s="45"/>
      <c r="B934" s="467" t="s">
        <v>1621</v>
      </c>
      <c r="C934" s="467"/>
      <c r="D934" s="467"/>
      <c r="E934" s="467"/>
      <c r="F934" s="467"/>
    </row>
    <row r="935" spans="1:7" ht="15" x14ac:dyDescent="0.25">
      <c r="A935" s="45"/>
      <c r="B935" s="200" t="s">
        <v>205</v>
      </c>
      <c r="C935" s="33"/>
      <c r="D935" s="33"/>
      <c r="E935" s="85"/>
      <c r="F935" s="140"/>
    </row>
    <row r="936" spans="1:7" ht="15" x14ac:dyDescent="0.25">
      <c r="A936" s="45" t="s">
        <v>24</v>
      </c>
      <c r="B936" s="200" t="s">
        <v>206</v>
      </c>
      <c r="C936" s="33"/>
      <c r="D936" s="33"/>
      <c r="E936" s="85"/>
      <c r="F936" s="140"/>
    </row>
    <row r="937" spans="1:7" ht="28.5" x14ac:dyDescent="0.25">
      <c r="A937" s="45" t="s">
        <v>24</v>
      </c>
      <c r="B937" s="200" t="s">
        <v>207</v>
      </c>
      <c r="C937" s="33"/>
      <c r="D937" s="33"/>
      <c r="E937" s="85"/>
      <c r="F937" s="140"/>
    </row>
    <row r="938" spans="1:7" ht="15" x14ac:dyDescent="0.25">
      <c r="A938" s="45"/>
      <c r="B938" s="19"/>
      <c r="C938" s="33"/>
      <c r="D938" s="33"/>
      <c r="E938" s="85"/>
      <c r="F938" s="140"/>
    </row>
    <row r="939" spans="1:7" ht="15" x14ac:dyDescent="0.25">
      <c r="A939" s="38"/>
      <c r="B939" s="189"/>
      <c r="G939" s="215"/>
    </row>
    <row r="940" spans="1:7" ht="114" x14ac:dyDescent="0.2">
      <c r="A940" s="38" t="s">
        <v>18</v>
      </c>
      <c r="B940" s="52" t="s">
        <v>210</v>
      </c>
      <c r="D940" s="21"/>
      <c r="E940" s="74"/>
      <c r="F940" s="139"/>
      <c r="G940" s="165"/>
    </row>
    <row r="941" spans="1:7" ht="57" x14ac:dyDescent="0.2">
      <c r="A941" s="164"/>
      <c r="B941" s="52" t="s">
        <v>1807</v>
      </c>
      <c r="C941" s="23" t="s">
        <v>221</v>
      </c>
      <c r="D941" s="53">
        <v>192.75</v>
      </c>
      <c r="E941" s="40"/>
      <c r="F941" s="139">
        <f>D941*E941</f>
        <v>0</v>
      </c>
    </row>
    <row r="942" spans="1:7" x14ac:dyDescent="0.2">
      <c r="A942" s="164"/>
      <c r="B942" s="52"/>
      <c r="D942" s="21"/>
      <c r="E942" s="74"/>
      <c r="F942" s="139"/>
    </row>
    <row r="943" spans="1:7" ht="99.75" x14ac:dyDescent="0.2">
      <c r="A943" s="38" t="s">
        <v>19</v>
      </c>
      <c r="B943" s="52" t="s">
        <v>1135</v>
      </c>
      <c r="D943" s="21"/>
      <c r="E943" s="74"/>
      <c r="F943" s="139"/>
    </row>
    <row r="944" spans="1:7" ht="42.75" x14ac:dyDescent="0.2">
      <c r="A944" s="164"/>
      <c r="B944" s="52" t="s">
        <v>417</v>
      </c>
      <c r="D944" s="21"/>
      <c r="E944" s="74"/>
      <c r="F944" s="139"/>
    </row>
    <row r="945" spans="1:6" ht="57" x14ac:dyDescent="0.2">
      <c r="A945" s="164"/>
      <c r="B945" s="19" t="s">
        <v>1710</v>
      </c>
      <c r="C945" s="23" t="s">
        <v>221</v>
      </c>
      <c r="D945" s="53">
        <v>192.75</v>
      </c>
      <c r="E945" s="40"/>
      <c r="F945" s="139">
        <f>D945*E945</f>
        <v>0</v>
      </c>
    </row>
    <row r="946" spans="1:6" ht="57" x14ac:dyDescent="0.2">
      <c r="A946" s="164"/>
      <c r="B946" s="52" t="s">
        <v>211</v>
      </c>
      <c r="D946" s="21"/>
      <c r="E946" s="74"/>
      <c r="F946" s="139"/>
    </row>
    <row r="947" spans="1:6" x14ac:dyDescent="0.2">
      <c r="A947" s="164"/>
      <c r="B947" s="52"/>
      <c r="D947" s="21"/>
      <c r="E947" s="74"/>
      <c r="F947" s="139"/>
    </row>
    <row r="948" spans="1:6" x14ac:dyDescent="0.2">
      <c r="A948" s="38" t="s">
        <v>25</v>
      </c>
      <c r="B948" s="52" t="s">
        <v>212</v>
      </c>
      <c r="C948" s="23"/>
      <c r="D948" s="53"/>
      <c r="E948" s="74"/>
      <c r="F948" s="139"/>
    </row>
    <row r="949" spans="1:6" ht="28.5" x14ac:dyDescent="0.2">
      <c r="A949" s="164"/>
      <c r="B949" s="52" t="s">
        <v>418</v>
      </c>
      <c r="C949" s="23"/>
      <c r="D949" s="53"/>
      <c r="E949" s="74"/>
      <c r="F949" s="139"/>
    </row>
    <row r="950" spans="1:6" ht="42.75" x14ac:dyDescent="0.2">
      <c r="A950" s="164"/>
      <c r="B950" s="52" t="s">
        <v>1711</v>
      </c>
      <c r="C950" s="23" t="s">
        <v>21</v>
      </c>
      <c r="D950" s="53">
        <v>16</v>
      </c>
      <c r="E950" s="40"/>
      <c r="F950" s="139">
        <f>D950*E950</f>
        <v>0</v>
      </c>
    </row>
    <row r="951" spans="1:6" x14ac:dyDescent="0.2">
      <c r="A951" s="164"/>
      <c r="B951" s="52"/>
      <c r="C951" s="23"/>
      <c r="D951" s="53"/>
      <c r="E951" s="40"/>
      <c r="F951" s="139"/>
    </row>
    <row r="952" spans="1:6" ht="57" x14ac:dyDescent="0.2">
      <c r="A952" s="38" t="s">
        <v>26</v>
      </c>
      <c r="B952" s="52" t="s">
        <v>1712</v>
      </c>
      <c r="C952" s="23" t="s">
        <v>20</v>
      </c>
      <c r="D952" s="55">
        <v>10</v>
      </c>
      <c r="E952" s="40"/>
      <c r="F952" s="139">
        <f>D952*E952</f>
        <v>0</v>
      </c>
    </row>
    <row r="953" spans="1:6" x14ac:dyDescent="0.2">
      <c r="A953" s="164"/>
      <c r="B953" s="52"/>
      <c r="C953" s="23"/>
      <c r="D953" s="55"/>
      <c r="E953" s="40"/>
      <c r="F953" s="139"/>
    </row>
    <row r="954" spans="1:6" x14ac:dyDescent="0.2">
      <c r="A954" s="20"/>
      <c r="B954" s="88"/>
      <c r="C954" s="89"/>
      <c r="D954" s="90"/>
      <c r="E954" s="91"/>
      <c r="F954" s="143"/>
    </row>
    <row r="955" spans="1:6" ht="15" x14ac:dyDescent="0.25">
      <c r="A955" s="45" t="s">
        <v>30</v>
      </c>
      <c r="B955" s="78" t="s">
        <v>213</v>
      </c>
      <c r="C955" s="170"/>
      <c r="D955" s="40"/>
      <c r="E955" s="74"/>
      <c r="F955" s="144">
        <f>SUM(F941:F953)</f>
        <v>0</v>
      </c>
    </row>
    <row r="956" spans="1:6" ht="15" x14ac:dyDescent="0.25">
      <c r="A956" s="45" t="s">
        <v>38</v>
      </c>
      <c r="B956" s="78" t="s">
        <v>22</v>
      </c>
      <c r="D956" s="40"/>
      <c r="E956" s="74"/>
      <c r="F956" s="139"/>
    </row>
    <row r="957" spans="1:6" ht="15" x14ac:dyDescent="0.25">
      <c r="A957" s="45"/>
      <c r="B957" s="78"/>
      <c r="D957" s="40"/>
      <c r="E957" s="74"/>
      <c r="F957" s="139"/>
    </row>
    <row r="958" spans="1:6" ht="15" x14ac:dyDescent="0.25">
      <c r="A958" s="45"/>
      <c r="B958" s="78" t="s">
        <v>13</v>
      </c>
      <c r="D958" s="40"/>
      <c r="E958" s="74"/>
      <c r="F958" s="139"/>
    </row>
    <row r="959" spans="1:6" ht="15" x14ac:dyDescent="0.25">
      <c r="A959" s="45"/>
      <c r="B959" s="78"/>
      <c r="D959" s="40"/>
      <c r="E959" s="74"/>
      <c r="F959" s="139"/>
    </row>
    <row r="960" spans="1:6" ht="30" customHeight="1" x14ac:dyDescent="0.25">
      <c r="A960" s="45"/>
      <c r="B960" s="467" t="s">
        <v>92</v>
      </c>
      <c r="C960" s="467"/>
      <c r="D960" s="467"/>
      <c r="E960" s="467"/>
      <c r="F960" s="467"/>
    </row>
    <row r="961" spans="1:6" ht="15" x14ac:dyDescent="0.25">
      <c r="A961" s="45"/>
      <c r="B961" s="467" t="s">
        <v>93</v>
      </c>
      <c r="C961" s="467"/>
      <c r="D961" s="467"/>
      <c r="E961" s="467"/>
      <c r="F961" s="467"/>
    </row>
    <row r="962" spans="1:6" ht="15" x14ac:dyDescent="0.25">
      <c r="A962" s="45" t="s">
        <v>24</v>
      </c>
      <c r="B962" s="467" t="s">
        <v>94</v>
      </c>
      <c r="C962" s="467"/>
      <c r="D962" s="467"/>
      <c r="E962" s="467"/>
      <c r="F962" s="467"/>
    </row>
    <row r="963" spans="1:6" ht="15" x14ac:dyDescent="0.25">
      <c r="A963" s="45" t="s">
        <v>24</v>
      </c>
      <c r="B963" s="467" t="s">
        <v>95</v>
      </c>
      <c r="C963" s="467"/>
      <c r="D963" s="467"/>
      <c r="E963" s="467"/>
      <c r="F963" s="467"/>
    </row>
    <row r="964" spans="1:6" ht="15" x14ac:dyDescent="0.25">
      <c r="A964" s="45" t="s">
        <v>24</v>
      </c>
      <c r="B964" s="467" t="s">
        <v>96</v>
      </c>
      <c r="C964" s="467"/>
      <c r="D964" s="467"/>
      <c r="E964" s="467"/>
      <c r="F964" s="467"/>
    </row>
    <row r="965" spans="1:6" ht="15" x14ac:dyDescent="0.25">
      <c r="A965" s="45"/>
      <c r="B965" s="467" t="s">
        <v>99</v>
      </c>
      <c r="C965" s="467"/>
      <c r="D965" s="467"/>
      <c r="E965" s="467"/>
      <c r="F965" s="467"/>
    </row>
    <row r="966" spans="1:6" ht="15" x14ac:dyDescent="0.25">
      <c r="A966" s="45" t="s">
        <v>24</v>
      </c>
      <c r="B966" s="467" t="s">
        <v>97</v>
      </c>
      <c r="C966" s="467"/>
      <c r="D966" s="467"/>
      <c r="E966" s="467"/>
      <c r="F966" s="467"/>
    </row>
    <row r="967" spans="1:6" ht="15" x14ac:dyDescent="0.25">
      <c r="A967" s="45" t="s">
        <v>24</v>
      </c>
      <c r="B967" s="467" t="s">
        <v>98</v>
      </c>
      <c r="C967" s="467"/>
      <c r="D967" s="467"/>
      <c r="E967" s="467"/>
      <c r="F967" s="467"/>
    </row>
    <row r="968" spans="1:6" ht="86.65" customHeight="1" x14ac:dyDescent="0.25">
      <c r="A968" s="45"/>
      <c r="B968" s="467" t="s">
        <v>100</v>
      </c>
      <c r="C968" s="467"/>
      <c r="D968" s="467"/>
      <c r="E968" s="467"/>
      <c r="F968" s="467"/>
    </row>
    <row r="969" spans="1:6" ht="105" customHeight="1" x14ac:dyDescent="0.25">
      <c r="A969" s="45"/>
      <c r="B969" s="467" t="s">
        <v>101</v>
      </c>
      <c r="C969" s="467"/>
      <c r="D969" s="467"/>
      <c r="E969" s="467"/>
      <c r="F969" s="467"/>
    </row>
    <row r="970" spans="1:6" ht="15" x14ac:dyDescent="0.25">
      <c r="A970" s="45"/>
      <c r="B970" s="467" t="s">
        <v>102</v>
      </c>
      <c r="C970" s="467"/>
      <c r="D970" s="467"/>
      <c r="E970" s="467"/>
      <c r="F970" s="467"/>
    </row>
    <row r="971" spans="1:6" ht="15" x14ac:dyDescent="0.25">
      <c r="A971" s="45" t="s">
        <v>24</v>
      </c>
      <c r="B971" s="467" t="s">
        <v>107</v>
      </c>
      <c r="C971" s="467"/>
      <c r="D971" s="467"/>
      <c r="E971" s="467"/>
      <c r="F971" s="467"/>
    </row>
    <row r="972" spans="1:6" ht="15" x14ac:dyDescent="0.25">
      <c r="A972" s="45" t="s">
        <v>24</v>
      </c>
      <c r="B972" s="467" t="s">
        <v>103</v>
      </c>
      <c r="C972" s="467"/>
      <c r="D972" s="467"/>
      <c r="E972" s="467"/>
      <c r="F972" s="467"/>
    </row>
    <row r="973" spans="1:6" ht="15" x14ac:dyDescent="0.25">
      <c r="A973" s="45" t="s">
        <v>24</v>
      </c>
      <c r="B973" s="467" t="s">
        <v>104</v>
      </c>
      <c r="C973" s="467"/>
      <c r="D973" s="467"/>
      <c r="E973" s="467"/>
      <c r="F973" s="467"/>
    </row>
    <row r="974" spans="1:6" ht="15" x14ac:dyDescent="0.25">
      <c r="A974" s="45" t="s">
        <v>24</v>
      </c>
      <c r="B974" s="467" t="s">
        <v>105</v>
      </c>
      <c r="C974" s="467"/>
      <c r="D974" s="467"/>
      <c r="E974" s="467"/>
      <c r="F974" s="467"/>
    </row>
    <row r="975" spans="1:6" ht="32.65" customHeight="1" x14ac:dyDescent="0.2">
      <c r="A975" s="213" t="s">
        <v>24</v>
      </c>
      <c r="B975" s="467" t="s">
        <v>106</v>
      </c>
      <c r="C975" s="467"/>
      <c r="D975" s="467"/>
      <c r="E975" s="467"/>
      <c r="F975" s="467"/>
    </row>
    <row r="976" spans="1:6" ht="58.15" customHeight="1" x14ac:dyDescent="0.25">
      <c r="A976" s="45"/>
      <c r="B976" s="467" t="s">
        <v>132</v>
      </c>
      <c r="C976" s="467"/>
      <c r="D976" s="467"/>
      <c r="E976" s="467"/>
      <c r="F976" s="467"/>
    </row>
    <row r="977" spans="1:7" ht="15" x14ac:dyDescent="0.25">
      <c r="A977" s="45"/>
      <c r="B977" s="85"/>
      <c r="C977" s="85"/>
      <c r="D977" s="85"/>
      <c r="E977" s="85"/>
      <c r="F977" s="85"/>
    </row>
    <row r="978" spans="1:7" ht="171" x14ac:dyDescent="0.25">
      <c r="A978" s="45"/>
      <c r="B978" s="85" t="s">
        <v>1688</v>
      </c>
      <c r="C978" s="85"/>
      <c r="D978" s="85"/>
      <c r="E978" s="85"/>
      <c r="F978" s="85"/>
    </row>
    <row r="979" spans="1:7" ht="15" x14ac:dyDescent="0.25">
      <c r="A979" s="45"/>
      <c r="B979" s="85"/>
      <c r="C979" s="85"/>
      <c r="D979" s="85"/>
      <c r="E979" s="85"/>
      <c r="F979" s="85"/>
    </row>
    <row r="980" spans="1:7" ht="99.75" x14ac:dyDescent="0.2">
      <c r="A980" s="26" t="s">
        <v>18</v>
      </c>
      <c r="B980" s="62" t="s">
        <v>1560</v>
      </c>
      <c r="C980" s="23" t="s">
        <v>20</v>
      </c>
      <c r="D980" s="55">
        <v>5</v>
      </c>
      <c r="E980" s="40"/>
      <c r="F980" s="139">
        <f>D980*E980</f>
        <v>0</v>
      </c>
      <c r="G980" s="215"/>
    </row>
    <row r="981" spans="1:7" ht="15" x14ac:dyDescent="0.25">
      <c r="A981" s="45"/>
      <c r="B981" s="85"/>
      <c r="C981" s="33"/>
      <c r="D981" s="85"/>
      <c r="E981" s="85"/>
      <c r="F981" s="140"/>
    </row>
    <row r="982" spans="1:7" ht="42.75" x14ac:dyDescent="0.2">
      <c r="A982" s="26" t="s">
        <v>19</v>
      </c>
      <c r="B982" s="52" t="s">
        <v>1561</v>
      </c>
      <c r="E982" s="18"/>
      <c r="F982" s="18"/>
      <c r="G982" s="215"/>
    </row>
    <row r="983" spans="1:7" ht="57" x14ac:dyDescent="0.2">
      <c r="A983" s="47"/>
      <c r="B983" s="105" t="s">
        <v>1626</v>
      </c>
      <c r="E983" s="18"/>
      <c r="F983" s="18"/>
    </row>
    <row r="984" spans="1:7" ht="28.5" x14ac:dyDescent="0.2">
      <c r="A984" s="47"/>
      <c r="B984" s="105" t="s">
        <v>1562</v>
      </c>
      <c r="E984" s="18"/>
      <c r="F984" s="18"/>
    </row>
    <row r="985" spans="1:7" x14ac:dyDescent="0.2">
      <c r="A985" s="47"/>
      <c r="B985" s="105" t="s">
        <v>1563</v>
      </c>
      <c r="E985" s="18"/>
      <c r="F985" s="18"/>
    </row>
    <row r="986" spans="1:7" x14ac:dyDescent="0.2">
      <c r="A986" s="47" t="s">
        <v>24</v>
      </c>
      <c r="B986" s="105" t="s">
        <v>1564</v>
      </c>
      <c r="C986" s="21" t="s">
        <v>21</v>
      </c>
      <c r="D986" s="22">
        <v>14</v>
      </c>
      <c r="E986" s="18"/>
      <c r="F986" s="18">
        <f>D986*E986</f>
        <v>0</v>
      </c>
    </row>
    <row r="987" spans="1:7" x14ac:dyDescent="0.2">
      <c r="A987" s="47"/>
      <c r="B987" s="105"/>
      <c r="E987" s="18"/>
      <c r="F987" s="18"/>
    </row>
    <row r="988" spans="1:7" ht="42.75" x14ac:dyDescent="0.2">
      <c r="A988" s="26" t="s">
        <v>25</v>
      </c>
      <c r="B988" s="52" t="s">
        <v>1565</v>
      </c>
      <c r="E988" s="18"/>
      <c r="F988" s="18"/>
      <c r="G988" s="215"/>
    </row>
    <row r="989" spans="1:7" ht="42.75" x14ac:dyDescent="0.2">
      <c r="A989" s="47"/>
      <c r="B989" s="105" t="s">
        <v>1566</v>
      </c>
      <c r="E989" s="18"/>
      <c r="F989" s="18"/>
    </row>
    <row r="990" spans="1:7" ht="28.5" x14ac:dyDescent="0.2">
      <c r="A990" s="47"/>
      <c r="B990" s="105" t="s">
        <v>1567</v>
      </c>
      <c r="E990" s="18"/>
      <c r="F990" s="18"/>
    </row>
    <row r="991" spans="1:7" ht="42.75" x14ac:dyDescent="0.2">
      <c r="A991" s="47"/>
      <c r="B991" s="105" t="s">
        <v>1568</v>
      </c>
      <c r="E991" s="18"/>
      <c r="F991" s="18"/>
    </row>
    <row r="992" spans="1:7" x14ac:dyDescent="0.2">
      <c r="A992" s="47"/>
      <c r="B992" s="105" t="s">
        <v>1563</v>
      </c>
      <c r="E992" s="18"/>
      <c r="F992" s="18"/>
    </row>
    <row r="993" spans="1:7" x14ac:dyDescent="0.2">
      <c r="A993" s="47" t="s">
        <v>24</v>
      </c>
      <c r="B993" s="105" t="s">
        <v>1569</v>
      </c>
      <c r="C993" s="21" t="s">
        <v>21</v>
      </c>
      <c r="D993" s="22">
        <v>14</v>
      </c>
      <c r="E993" s="18"/>
      <c r="F993" s="18">
        <f>D993*E993</f>
        <v>0</v>
      </c>
    </row>
    <row r="994" spans="1:7" x14ac:dyDescent="0.2">
      <c r="A994" s="47"/>
      <c r="B994" s="105"/>
      <c r="E994" s="18"/>
      <c r="F994" s="18"/>
    </row>
    <row r="995" spans="1:7" ht="71.25" x14ac:dyDescent="0.2">
      <c r="A995" s="26" t="s">
        <v>26</v>
      </c>
      <c r="B995" s="25" t="s">
        <v>1570</v>
      </c>
      <c r="C995" s="28"/>
      <c r="D995" s="27"/>
      <c r="E995" s="27"/>
      <c r="F995" s="27"/>
      <c r="G995" s="215"/>
    </row>
    <row r="996" spans="1:7" ht="42.75" x14ac:dyDescent="0.2">
      <c r="A996" s="26"/>
      <c r="B996" s="25" t="s">
        <v>1571</v>
      </c>
      <c r="C996" s="28"/>
      <c r="D996" s="27"/>
      <c r="E996" s="27"/>
      <c r="F996" s="27"/>
    </row>
    <row r="997" spans="1:7" ht="28.5" x14ac:dyDescent="0.2">
      <c r="A997" s="26"/>
      <c r="B997" s="105" t="s">
        <v>258</v>
      </c>
      <c r="C997" s="28"/>
      <c r="D997" s="27"/>
      <c r="E997" s="86"/>
      <c r="F997" s="86"/>
    </row>
    <row r="998" spans="1:7" x14ac:dyDescent="0.2">
      <c r="A998" s="26"/>
      <c r="B998" s="105" t="s">
        <v>145</v>
      </c>
      <c r="C998" s="28"/>
      <c r="D998" s="27"/>
      <c r="E998" s="86"/>
      <c r="F998" s="86"/>
    </row>
    <row r="999" spans="1:7" x14ac:dyDescent="0.2">
      <c r="A999" s="87" t="s">
        <v>24</v>
      </c>
      <c r="B999" s="105" t="s">
        <v>216</v>
      </c>
      <c r="C999" s="28" t="s">
        <v>21</v>
      </c>
      <c r="D999" s="27">
        <v>38</v>
      </c>
      <c r="E999" s="86"/>
      <c r="F999" s="138">
        <f>D999*E999</f>
        <v>0</v>
      </c>
    </row>
    <row r="1000" spans="1:7" x14ac:dyDescent="0.2">
      <c r="A1000" s="87" t="s">
        <v>24</v>
      </c>
      <c r="B1000" s="30" t="s">
        <v>261</v>
      </c>
      <c r="C1000" s="17" t="s">
        <v>20</v>
      </c>
      <c r="D1000" s="37">
        <v>2</v>
      </c>
      <c r="E1000" s="18"/>
      <c r="F1000" s="138">
        <f t="shared" ref="F1000:F1001" si="18">D1000*E1000</f>
        <v>0</v>
      </c>
    </row>
    <row r="1001" spans="1:7" x14ac:dyDescent="0.2">
      <c r="A1001" s="87" t="s">
        <v>24</v>
      </c>
      <c r="B1001" s="30" t="s">
        <v>1572</v>
      </c>
      <c r="C1001" s="17" t="s">
        <v>20</v>
      </c>
      <c r="D1001" s="37">
        <v>3</v>
      </c>
      <c r="E1001" s="18"/>
      <c r="F1001" s="138">
        <f t="shared" si="18"/>
        <v>0</v>
      </c>
    </row>
    <row r="1002" spans="1:7" x14ac:dyDescent="0.2">
      <c r="A1002" s="72"/>
      <c r="B1002" s="44"/>
      <c r="D1002" s="40"/>
      <c r="E1002" s="85"/>
      <c r="F1002" s="140"/>
    </row>
    <row r="1003" spans="1:7" x14ac:dyDescent="0.2">
      <c r="A1003" s="20"/>
      <c r="B1003" s="88"/>
      <c r="C1003" s="89"/>
      <c r="D1003" s="90"/>
      <c r="E1003" s="93"/>
      <c r="F1003" s="146"/>
    </row>
    <row r="1004" spans="1:7" ht="15" x14ac:dyDescent="0.25">
      <c r="A1004" s="45" t="s">
        <v>38</v>
      </c>
      <c r="B1004" s="78" t="s">
        <v>6</v>
      </c>
      <c r="C1004" s="170"/>
      <c r="D1004" s="40"/>
      <c r="E1004" s="85"/>
      <c r="F1004" s="145">
        <f>SUM(F980:F1001)</f>
        <v>0</v>
      </c>
    </row>
    <row r="1005" spans="1:7" ht="15" x14ac:dyDescent="0.2">
      <c r="A1005" s="73" t="s">
        <v>90</v>
      </c>
      <c r="B1005" s="78" t="s">
        <v>31</v>
      </c>
      <c r="D1005" s="40"/>
      <c r="E1005" s="74"/>
      <c r="F1005" s="139"/>
    </row>
    <row r="1006" spans="1:7" ht="15" x14ac:dyDescent="0.2">
      <c r="A1006" s="73"/>
      <c r="B1006" s="78"/>
      <c r="D1006" s="40"/>
      <c r="E1006" s="74"/>
      <c r="F1006" s="139"/>
    </row>
    <row r="1007" spans="1:7" ht="15" x14ac:dyDescent="0.2">
      <c r="A1007" s="73"/>
      <c r="B1007" s="78" t="s">
        <v>13</v>
      </c>
      <c r="D1007" s="40"/>
      <c r="E1007" s="74"/>
      <c r="F1007" s="139"/>
    </row>
    <row r="1008" spans="1:7" ht="15" x14ac:dyDescent="0.2">
      <c r="A1008" s="73"/>
      <c r="B1008" s="78"/>
      <c r="D1008" s="40"/>
      <c r="E1008" s="74"/>
      <c r="F1008" s="139"/>
    </row>
    <row r="1009" spans="1:6" ht="32.65" customHeight="1" x14ac:dyDescent="0.2">
      <c r="A1009" s="73"/>
      <c r="B1009" s="467" t="s">
        <v>1291</v>
      </c>
      <c r="C1009" s="467"/>
      <c r="D1009" s="467"/>
      <c r="E1009" s="467"/>
      <c r="F1009" s="467"/>
    </row>
    <row r="1010" spans="1:6" ht="15" x14ac:dyDescent="0.2">
      <c r="A1010" s="73"/>
      <c r="B1010" s="467" t="s">
        <v>1292</v>
      </c>
      <c r="C1010" s="467"/>
      <c r="D1010" s="467"/>
      <c r="E1010" s="467"/>
      <c r="F1010" s="467"/>
    </row>
    <row r="1011" spans="1:6" ht="15" x14ac:dyDescent="0.2">
      <c r="A1011" s="73" t="s">
        <v>24</v>
      </c>
      <c r="B1011" s="467" t="s">
        <v>1293</v>
      </c>
      <c r="C1011" s="467"/>
      <c r="D1011" s="467"/>
      <c r="E1011" s="467"/>
      <c r="F1011" s="467"/>
    </row>
    <row r="1012" spans="1:6" ht="15" x14ac:dyDescent="0.2">
      <c r="A1012" s="73" t="s">
        <v>24</v>
      </c>
      <c r="B1012" s="467" t="s">
        <v>1573</v>
      </c>
      <c r="C1012" s="467"/>
      <c r="D1012" s="467"/>
      <c r="E1012" s="467"/>
      <c r="F1012" s="467"/>
    </row>
    <row r="1013" spans="1:6" ht="28.5" x14ac:dyDescent="0.2">
      <c r="A1013" s="73" t="s">
        <v>24</v>
      </c>
      <c r="B1013" s="200" t="s">
        <v>1295</v>
      </c>
      <c r="C1013" s="33"/>
      <c r="D1013" s="33"/>
      <c r="E1013" s="85"/>
      <c r="F1013" s="140"/>
    </row>
    <row r="1014" spans="1:6" ht="28.5" x14ac:dyDescent="0.2">
      <c r="A1014" s="73" t="s">
        <v>24</v>
      </c>
      <c r="B1014" s="200" t="s">
        <v>1296</v>
      </c>
      <c r="C1014" s="33"/>
      <c r="D1014" s="33"/>
      <c r="E1014" s="85"/>
      <c r="F1014" s="140"/>
    </row>
    <row r="1015" spans="1:6" ht="15" x14ac:dyDescent="0.2">
      <c r="A1015" s="73" t="s">
        <v>24</v>
      </c>
      <c r="B1015" s="200" t="s">
        <v>1297</v>
      </c>
      <c r="C1015" s="33"/>
      <c r="D1015" s="33"/>
      <c r="E1015" s="85"/>
      <c r="F1015" s="140"/>
    </row>
    <row r="1016" spans="1:6" ht="15" x14ac:dyDescent="0.2">
      <c r="A1016" s="73" t="s">
        <v>24</v>
      </c>
      <c r="B1016" s="200" t="s">
        <v>1298</v>
      </c>
      <c r="C1016" s="33"/>
      <c r="D1016" s="33"/>
      <c r="E1016" s="85"/>
      <c r="F1016" s="140"/>
    </row>
    <row r="1017" spans="1:6" ht="15" x14ac:dyDescent="0.2">
      <c r="A1017" s="73" t="s">
        <v>24</v>
      </c>
      <c r="B1017" s="200" t="s">
        <v>1299</v>
      </c>
      <c r="C1017" s="33"/>
      <c r="D1017" s="33"/>
      <c r="E1017" s="85"/>
      <c r="F1017" s="140"/>
    </row>
    <row r="1018" spans="1:6" ht="15" x14ac:dyDescent="0.2">
      <c r="A1018" s="73" t="s">
        <v>24</v>
      </c>
      <c r="B1018" s="200" t="s">
        <v>1300</v>
      </c>
      <c r="C1018" s="33"/>
      <c r="D1018" s="33"/>
      <c r="E1018" s="85"/>
      <c r="F1018" s="140"/>
    </row>
    <row r="1019" spans="1:6" ht="15" x14ac:dyDescent="0.2">
      <c r="A1019" s="73" t="s">
        <v>24</v>
      </c>
      <c r="B1019" s="200" t="s">
        <v>1301</v>
      </c>
      <c r="C1019" s="33"/>
      <c r="D1019" s="33"/>
      <c r="E1019" s="85"/>
      <c r="F1019" s="140"/>
    </row>
    <row r="1020" spans="1:6" ht="15" x14ac:dyDescent="0.2">
      <c r="A1020" s="73" t="s">
        <v>24</v>
      </c>
      <c r="B1020" s="200" t="s">
        <v>1302</v>
      </c>
      <c r="C1020" s="33"/>
      <c r="D1020" s="33"/>
      <c r="E1020" s="85"/>
      <c r="F1020" s="140"/>
    </row>
    <row r="1021" spans="1:6" ht="60" customHeight="1" x14ac:dyDescent="0.2">
      <c r="A1021" s="73"/>
      <c r="B1021" s="468" t="s">
        <v>1574</v>
      </c>
      <c r="C1021" s="468"/>
      <c r="D1021" s="468"/>
      <c r="E1021" s="468"/>
      <c r="F1021" s="468"/>
    </row>
    <row r="1022" spans="1:6" ht="45" customHeight="1" x14ac:dyDescent="0.2">
      <c r="A1022" s="73"/>
      <c r="B1022" s="467" t="s">
        <v>1304</v>
      </c>
      <c r="C1022" s="467"/>
      <c r="D1022" s="467"/>
      <c r="E1022" s="467"/>
      <c r="F1022" s="467"/>
    </row>
    <row r="1023" spans="1:6" ht="45" customHeight="1" x14ac:dyDescent="0.2">
      <c r="A1023" s="73"/>
      <c r="B1023" s="467" t="s">
        <v>1305</v>
      </c>
      <c r="C1023" s="467"/>
      <c r="D1023" s="467"/>
      <c r="E1023" s="467"/>
      <c r="F1023" s="467"/>
    </row>
    <row r="1024" spans="1:6" ht="48.6" customHeight="1" x14ac:dyDescent="0.2">
      <c r="A1024" s="73"/>
      <c r="B1024" s="467" t="s">
        <v>1306</v>
      </c>
      <c r="C1024" s="467"/>
      <c r="D1024" s="467"/>
      <c r="E1024" s="467"/>
      <c r="F1024" s="467"/>
    </row>
    <row r="1025" spans="1:7" ht="34.15" customHeight="1" x14ac:dyDescent="0.2">
      <c r="A1025" s="73"/>
      <c r="B1025" s="467" t="s">
        <v>1307</v>
      </c>
      <c r="C1025" s="467"/>
      <c r="D1025" s="467"/>
      <c r="E1025" s="467"/>
      <c r="F1025" s="467"/>
    </row>
    <row r="1026" spans="1:7" ht="58.15" customHeight="1" x14ac:dyDescent="0.2">
      <c r="A1026" s="73"/>
      <c r="B1026" s="467" t="s">
        <v>1575</v>
      </c>
      <c r="C1026" s="467"/>
      <c r="D1026" s="467"/>
      <c r="E1026" s="467"/>
      <c r="F1026" s="467"/>
    </row>
    <row r="1027" spans="1:7" ht="30.6" customHeight="1" x14ac:dyDescent="0.2">
      <c r="A1027" s="73"/>
      <c r="B1027" s="467" t="s">
        <v>1309</v>
      </c>
      <c r="C1027" s="467"/>
      <c r="D1027" s="467"/>
      <c r="E1027" s="467"/>
      <c r="F1027" s="467"/>
    </row>
    <row r="1028" spans="1:7" ht="58.15" customHeight="1" x14ac:dyDescent="0.2">
      <c r="A1028" s="73"/>
      <c r="B1028" s="467" t="s">
        <v>1310</v>
      </c>
      <c r="C1028" s="467"/>
      <c r="D1028" s="467"/>
      <c r="E1028" s="467"/>
      <c r="F1028" s="467"/>
    </row>
    <row r="1029" spans="1:7" x14ac:dyDescent="0.2">
      <c r="A1029" s="20"/>
      <c r="B1029" s="19"/>
      <c r="D1029" s="40"/>
      <c r="E1029" s="74"/>
      <c r="F1029" s="139"/>
    </row>
    <row r="1030" spans="1:7" ht="42.75" x14ac:dyDescent="0.2">
      <c r="A1030" s="20" t="s">
        <v>18</v>
      </c>
      <c r="B1030" s="19" t="s">
        <v>1584</v>
      </c>
      <c r="D1030" s="40"/>
      <c r="E1030" s="74"/>
      <c r="F1030" s="139"/>
      <c r="G1030" s="215"/>
    </row>
    <row r="1031" spans="1:7" ht="57" x14ac:dyDescent="0.2">
      <c r="A1031" s="20"/>
      <c r="B1031" s="19" t="s">
        <v>1585</v>
      </c>
      <c r="D1031" s="40"/>
      <c r="E1031" s="74"/>
      <c r="F1031" s="139"/>
    </row>
    <row r="1032" spans="1:7" ht="28.5" x14ac:dyDescent="0.2">
      <c r="A1032" s="20"/>
      <c r="B1032" s="19" t="s">
        <v>1586</v>
      </c>
      <c r="D1032" s="40"/>
      <c r="E1032" s="74"/>
      <c r="F1032" s="139"/>
    </row>
    <row r="1033" spans="1:7" ht="16.5" x14ac:dyDescent="0.2">
      <c r="A1033" s="20"/>
      <c r="B1033" s="19" t="s">
        <v>1587</v>
      </c>
      <c r="C1033" s="28" t="s">
        <v>224</v>
      </c>
      <c r="D1033" s="86">
        <v>10.5</v>
      </c>
      <c r="E1033" s="27"/>
      <c r="F1033" s="139">
        <f t="shared" ref="F1033" si="19">D1033*E1033</f>
        <v>0</v>
      </c>
    </row>
    <row r="1034" spans="1:7" x14ac:dyDescent="0.2">
      <c r="A1034" s="72"/>
      <c r="B1034" s="426"/>
      <c r="C1034" s="96"/>
      <c r="D1034" s="427"/>
      <c r="E1034" s="428"/>
      <c r="F1034" s="429"/>
    </row>
    <row r="1035" spans="1:7" x14ac:dyDescent="0.2">
      <c r="A1035" s="20"/>
      <c r="B1035" s="19"/>
      <c r="D1035" s="40"/>
      <c r="E1035" s="74"/>
      <c r="F1035" s="139"/>
    </row>
    <row r="1036" spans="1:7" ht="15" x14ac:dyDescent="0.25">
      <c r="A1036" s="73" t="s">
        <v>90</v>
      </c>
      <c r="B1036" s="78" t="s">
        <v>1325</v>
      </c>
      <c r="C1036" s="125"/>
      <c r="D1036" s="40"/>
      <c r="E1036" s="74"/>
      <c r="F1036" s="144">
        <f>SUM(F1033:F1035)</f>
        <v>0</v>
      </c>
    </row>
    <row r="1037" spans="1:7" x14ac:dyDescent="0.2">
      <c r="F1037" s="138"/>
    </row>
    <row r="1038" spans="1:7" x14ac:dyDescent="0.2">
      <c r="F1038" s="138"/>
    </row>
    <row r="1039" spans="1:7" s="151" customFormat="1" x14ac:dyDescent="0.2">
      <c r="B1039" s="216"/>
      <c r="D1039" s="217"/>
      <c r="E1039" s="217"/>
      <c r="F1039" s="217"/>
    </row>
    <row r="1040" spans="1:7" s="151" customFormat="1" ht="15" x14ac:dyDescent="0.25">
      <c r="A1040" s="377" t="s">
        <v>142</v>
      </c>
      <c r="B1040" s="236" t="s">
        <v>788</v>
      </c>
      <c r="D1040" s="217"/>
      <c r="E1040" s="217"/>
      <c r="F1040" s="217"/>
    </row>
    <row r="1041" spans="1:6" s="151" customFormat="1" x14ac:dyDescent="0.2">
      <c r="B1041" s="216"/>
      <c r="D1041" s="217"/>
      <c r="E1041" s="217"/>
      <c r="F1041" s="217"/>
    </row>
    <row r="1042" spans="1:6" s="151" customFormat="1" x14ac:dyDescent="0.2">
      <c r="B1042" s="216"/>
      <c r="D1042" s="217"/>
      <c r="E1042" s="217"/>
      <c r="F1042" s="217"/>
    </row>
    <row r="1043" spans="1:6" s="151" customFormat="1" x14ac:dyDescent="0.2">
      <c r="B1043" s="216"/>
      <c r="D1043" s="217"/>
      <c r="E1043" s="217"/>
      <c r="F1043" s="217"/>
    </row>
    <row r="1044" spans="1:6" s="151" customFormat="1" ht="15" x14ac:dyDescent="0.25">
      <c r="B1044" s="237" t="s">
        <v>440</v>
      </c>
      <c r="D1044" s="217"/>
      <c r="E1044" s="217"/>
      <c r="F1044" s="217"/>
    </row>
    <row r="1045" spans="1:6" s="151" customFormat="1" ht="42.75" x14ac:dyDescent="0.2">
      <c r="B1045" s="216" t="s">
        <v>441</v>
      </c>
      <c r="D1045" s="217"/>
      <c r="E1045" s="217"/>
      <c r="F1045" s="217"/>
    </row>
    <row r="1046" spans="1:6" s="151" customFormat="1" x14ac:dyDescent="0.2">
      <c r="A1046" s="378" t="s">
        <v>18</v>
      </c>
      <c r="B1046" s="151" t="s">
        <v>442</v>
      </c>
      <c r="D1046" s="217"/>
      <c r="E1046" s="217"/>
      <c r="F1046" s="217"/>
    </row>
    <row r="1047" spans="1:6" s="151" customFormat="1" x14ac:dyDescent="0.2">
      <c r="A1047" s="378" t="s">
        <v>19</v>
      </c>
      <c r="B1047" s="151" t="s">
        <v>443</v>
      </c>
      <c r="D1047" s="217"/>
      <c r="E1047" s="217"/>
      <c r="F1047" s="217"/>
    </row>
    <row r="1048" spans="1:6" s="151" customFormat="1" x14ac:dyDescent="0.2">
      <c r="A1048" s="378" t="s">
        <v>25</v>
      </c>
      <c r="B1048" s="151" t="s">
        <v>444</v>
      </c>
      <c r="D1048" s="217"/>
      <c r="E1048" s="217"/>
      <c r="F1048" s="217"/>
    </row>
    <row r="1049" spans="1:6" s="151" customFormat="1" ht="30.6" customHeight="1" x14ac:dyDescent="0.2">
      <c r="A1049" s="378"/>
      <c r="B1049" s="474" t="s">
        <v>445</v>
      </c>
      <c r="C1049" s="474"/>
      <c r="D1049" s="474"/>
      <c r="E1049" s="217"/>
      <c r="F1049" s="217"/>
    </row>
    <row r="1050" spans="1:6" s="151" customFormat="1" ht="114" customHeight="1" x14ac:dyDescent="0.2">
      <c r="A1050" s="378"/>
      <c r="B1050" s="474" t="s">
        <v>446</v>
      </c>
      <c r="C1050" s="474"/>
      <c r="D1050" s="474"/>
      <c r="E1050" s="474"/>
      <c r="F1050" s="217"/>
    </row>
    <row r="1051" spans="1:6" s="151" customFormat="1" x14ac:dyDescent="0.2">
      <c r="A1051" s="378"/>
      <c r="D1051" s="217"/>
      <c r="E1051" s="217"/>
      <c r="F1051" s="217"/>
    </row>
    <row r="1052" spans="1:6" s="151" customFormat="1" ht="15" x14ac:dyDescent="0.25">
      <c r="A1052" s="379"/>
      <c r="B1052" s="238" t="s">
        <v>447</v>
      </c>
      <c r="C1052" s="219"/>
      <c r="D1052" s="220"/>
      <c r="E1052" s="218"/>
      <c r="F1052" s="218"/>
    </row>
    <row r="1053" spans="1:6" s="151" customFormat="1" x14ac:dyDescent="0.2">
      <c r="A1053" s="379"/>
      <c r="B1053" s="413"/>
      <c r="C1053" s="219"/>
      <c r="D1053" s="220"/>
      <c r="E1053" s="218"/>
      <c r="F1053" s="218"/>
    </row>
    <row r="1054" spans="1:6" s="151" customFormat="1" x14ac:dyDescent="0.2">
      <c r="A1054" s="379"/>
      <c r="B1054" s="475" t="s">
        <v>448</v>
      </c>
      <c r="C1054" s="475"/>
      <c r="D1054" s="475"/>
      <c r="E1054" s="475"/>
      <c r="F1054" s="218"/>
    </row>
    <row r="1055" spans="1:6" s="151" customFormat="1" ht="31.9" customHeight="1" x14ac:dyDescent="0.2">
      <c r="A1055" s="379"/>
      <c r="B1055" s="474" t="s">
        <v>449</v>
      </c>
      <c r="C1055" s="474"/>
      <c r="D1055" s="474"/>
      <c r="E1055" s="474"/>
      <c r="F1055" s="218"/>
    </row>
    <row r="1056" spans="1:6" s="151" customFormat="1" ht="31.15" customHeight="1" x14ac:dyDescent="0.2">
      <c r="A1056" s="379"/>
      <c r="B1056" s="475" t="s">
        <v>450</v>
      </c>
      <c r="C1056" s="475"/>
      <c r="D1056" s="475"/>
      <c r="E1056" s="475"/>
      <c r="F1056" s="218"/>
    </row>
    <row r="1057" spans="1:6" s="151" customFormat="1" x14ac:dyDescent="0.2">
      <c r="A1057" s="379"/>
      <c r="B1057" s="475" t="s">
        <v>451</v>
      </c>
      <c r="C1057" s="475"/>
      <c r="D1057" s="475"/>
      <c r="E1057" s="475"/>
      <c r="F1057" s="218"/>
    </row>
    <row r="1058" spans="1:6" s="151" customFormat="1" ht="60" customHeight="1" x14ac:dyDescent="0.2">
      <c r="A1058" s="380" t="s">
        <v>83</v>
      </c>
      <c r="B1058" s="474" t="s">
        <v>452</v>
      </c>
      <c r="C1058" s="474"/>
      <c r="D1058" s="474"/>
      <c r="E1058" s="474"/>
      <c r="F1058" s="218"/>
    </row>
    <row r="1059" spans="1:6" s="151" customFormat="1" x14ac:dyDescent="0.2">
      <c r="A1059" s="380" t="s">
        <v>84</v>
      </c>
      <c r="B1059" s="406" t="s">
        <v>453</v>
      </c>
      <c r="C1059" s="255"/>
      <c r="D1059" s="407"/>
      <c r="E1059" s="408"/>
      <c r="F1059" s="218"/>
    </row>
    <row r="1060" spans="1:6" s="151" customFormat="1" x14ac:dyDescent="0.2">
      <c r="A1060" s="380" t="s">
        <v>127</v>
      </c>
      <c r="B1060" s="406" t="s">
        <v>454</v>
      </c>
      <c r="C1060" s="255"/>
      <c r="D1060" s="407"/>
      <c r="E1060" s="408"/>
      <c r="F1060" s="218"/>
    </row>
    <row r="1061" spans="1:6" s="151" customFormat="1" x14ac:dyDescent="0.2">
      <c r="A1061" s="380" t="s">
        <v>128</v>
      </c>
      <c r="B1061" s="476" t="s">
        <v>1189</v>
      </c>
      <c r="C1061" s="476"/>
      <c r="D1061" s="476"/>
      <c r="E1061" s="476"/>
      <c r="F1061" s="218"/>
    </row>
    <row r="1062" spans="1:6" s="151" customFormat="1" ht="44.65" customHeight="1" x14ac:dyDescent="0.2">
      <c r="A1062" s="380" t="s">
        <v>129</v>
      </c>
      <c r="B1062" s="474" t="s">
        <v>455</v>
      </c>
      <c r="C1062" s="474"/>
      <c r="D1062" s="474"/>
      <c r="E1062" s="474"/>
      <c r="F1062" s="218"/>
    </row>
    <row r="1063" spans="1:6" s="151" customFormat="1" x14ac:dyDescent="0.2">
      <c r="A1063" s="380" t="s">
        <v>313</v>
      </c>
      <c r="B1063" s="474" t="s">
        <v>456</v>
      </c>
      <c r="C1063" s="474"/>
      <c r="D1063" s="474"/>
      <c r="E1063" s="474"/>
      <c r="F1063" s="218"/>
    </row>
    <row r="1064" spans="1:6" s="151" customFormat="1" x14ac:dyDescent="0.2">
      <c r="A1064" s="380" t="s">
        <v>315</v>
      </c>
      <c r="B1064" s="474" t="s">
        <v>457</v>
      </c>
      <c r="C1064" s="474"/>
      <c r="D1064" s="474"/>
      <c r="E1064" s="408"/>
      <c r="F1064" s="218"/>
    </row>
    <row r="1065" spans="1:6" s="151" customFormat="1" x14ac:dyDescent="0.2">
      <c r="A1065" s="380" t="s">
        <v>458</v>
      </c>
      <c r="B1065" s="474" t="s">
        <v>459</v>
      </c>
      <c r="C1065" s="474"/>
      <c r="D1065" s="474"/>
      <c r="E1065" s="408"/>
      <c r="F1065" s="218"/>
    </row>
    <row r="1066" spans="1:6" s="151" customFormat="1" ht="46.9" customHeight="1" x14ac:dyDescent="0.2">
      <c r="A1066" s="380" t="s">
        <v>460</v>
      </c>
      <c r="B1066" s="474" t="s">
        <v>461</v>
      </c>
      <c r="C1066" s="474"/>
      <c r="D1066" s="474"/>
      <c r="E1066" s="474"/>
      <c r="F1066" s="218"/>
    </row>
    <row r="1067" spans="1:6" s="151" customFormat="1" ht="31.9" customHeight="1" x14ac:dyDescent="0.2">
      <c r="A1067" s="380" t="s">
        <v>462</v>
      </c>
      <c r="B1067" s="474" t="s">
        <v>463</v>
      </c>
      <c r="C1067" s="474"/>
      <c r="D1067" s="474"/>
      <c r="E1067" s="474"/>
      <c r="F1067" s="218"/>
    </row>
    <row r="1068" spans="1:6" s="151" customFormat="1" ht="21" customHeight="1" x14ac:dyDescent="0.2">
      <c r="A1068" s="380" t="s">
        <v>464</v>
      </c>
      <c r="B1068" s="474" t="s">
        <v>465</v>
      </c>
      <c r="C1068" s="474"/>
      <c r="D1068" s="474"/>
      <c r="E1068" s="474"/>
      <c r="F1068" s="218"/>
    </row>
    <row r="1069" spans="1:6" s="151" customFormat="1" ht="29.65" customHeight="1" x14ac:dyDescent="0.2">
      <c r="A1069" s="379"/>
      <c r="B1069" s="474" t="s">
        <v>466</v>
      </c>
      <c r="C1069" s="474"/>
      <c r="D1069" s="474"/>
      <c r="E1069" s="474"/>
      <c r="F1069" s="218"/>
    </row>
    <row r="1070" spans="1:6" s="151" customFormat="1" ht="30" customHeight="1" x14ac:dyDescent="0.2">
      <c r="A1070" s="379"/>
      <c r="B1070" s="474" t="s">
        <v>467</v>
      </c>
      <c r="C1070" s="474"/>
      <c r="D1070" s="474"/>
      <c r="E1070" s="474"/>
      <c r="F1070" s="218"/>
    </row>
    <row r="1071" spans="1:6" s="151" customFormat="1" ht="57.6" customHeight="1" x14ac:dyDescent="0.2">
      <c r="A1071" s="379"/>
      <c r="B1071" s="474" t="s">
        <v>468</v>
      </c>
      <c r="C1071" s="474"/>
      <c r="D1071" s="474"/>
      <c r="E1071" s="474"/>
      <c r="F1071" s="218"/>
    </row>
    <row r="1072" spans="1:6" s="151" customFormat="1" ht="47.65" customHeight="1" x14ac:dyDescent="0.2">
      <c r="A1072" s="379"/>
      <c r="B1072" s="474" t="s">
        <v>469</v>
      </c>
      <c r="C1072" s="474"/>
      <c r="D1072" s="474"/>
      <c r="E1072" s="474"/>
      <c r="F1072" s="218"/>
    </row>
    <row r="1073" spans="1:6" s="151" customFormat="1" ht="33.6" customHeight="1" x14ac:dyDescent="0.2">
      <c r="A1073" s="379"/>
      <c r="B1073" s="474" t="s">
        <v>470</v>
      </c>
      <c r="C1073" s="474"/>
      <c r="D1073" s="474"/>
      <c r="E1073" s="474"/>
      <c r="F1073" s="218"/>
    </row>
    <row r="1074" spans="1:6" s="151" customFormat="1" ht="30.6" customHeight="1" x14ac:dyDescent="0.2">
      <c r="A1074" s="379"/>
      <c r="B1074" s="474" t="s">
        <v>471</v>
      </c>
      <c r="C1074" s="474"/>
      <c r="D1074" s="474"/>
      <c r="E1074" s="474"/>
      <c r="F1074" s="218"/>
    </row>
    <row r="1075" spans="1:6" s="151" customFormat="1" ht="45.6" customHeight="1" x14ac:dyDescent="0.2">
      <c r="A1075" s="379"/>
      <c r="B1075" s="474" t="s">
        <v>472</v>
      </c>
      <c r="C1075" s="474"/>
      <c r="D1075" s="474"/>
      <c r="E1075" s="474"/>
      <c r="F1075" s="218"/>
    </row>
    <row r="1076" spans="1:6" s="151" customFormat="1" ht="78" customHeight="1" x14ac:dyDescent="0.2">
      <c r="A1076" s="379"/>
      <c r="B1076" s="474" t="s">
        <v>473</v>
      </c>
      <c r="C1076" s="474"/>
      <c r="D1076" s="474"/>
      <c r="E1076" s="474"/>
      <c r="F1076" s="218"/>
    </row>
    <row r="1077" spans="1:6" s="151" customFormat="1" ht="48.6" customHeight="1" x14ac:dyDescent="0.2">
      <c r="A1077" s="379"/>
      <c r="B1077" s="474" t="s">
        <v>474</v>
      </c>
      <c r="C1077" s="474"/>
      <c r="D1077" s="474"/>
      <c r="E1077" s="474"/>
      <c r="F1077" s="218"/>
    </row>
    <row r="1078" spans="1:6" s="151" customFormat="1" ht="31.9" customHeight="1" x14ac:dyDescent="0.2">
      <c r="A1078" s="379"/>
      <c r="B1078" s="474" t="s">
        <v>475</v>
      </c>
      <c r="C1078" s="474"/>
      <c r="D1078" s="474"/>
      <c r="E1078" s="474"/>
      <c r="F1078" s="218"/>
    </row>
    <row r="1079" spans="1:6" s="151" customFormat="1" ht="44.65" customHeight="1" x14ac:dyDescent="0.2">
      <c r="A1079" s="379"/>
      <c r="B1079" s="474" t="s">
        <v>476</v>
      </c>
      <c r="C1079" s="474"/>
      <c r="D1079" s="474"/>
      <c r="E1079" s="474"/>
      <c r="F1079" s="218"/>
    </row>
    <row r="1080" spans="1:6" s="151" customFormat="1" ht="32.65" customHeight="1" x14ac:dyDescent="0.2">
      <c r="A1080" s="379"/>
      <c r="B1080" s="474" t="s">
        <v>477</v>
      </c>
      <c r="C1080" s="474"/>
      <c r="D1080" s="474"/>
      <c r="E1080" s="474"/>
      <c r="F1080" s="218"/>
    </row>
    <row r="1081" spans="1:6" s="151" customFormat="1" ht="34.9" customHeight="1" x14ac:dyDescent="0.2">
      <c r="A1081" s="379"/>
      <c r="B1081" s="474" t="s">
        <v>478</v>
      </c>
      <c r="C1081" s="474"/>
      <c r="D1081" s="474"/>
      <c r="E1081" s="474"/>
      <c r="F1081" s="218"/>
    </row>
    <row r="1082" spans="1:6" s="151" customFormat="1" x14ac:dyDescent="0.2">
      <c r="A1082" s="379"/>
      <c r="B1082" s="219"/>
      <c r="C1082" s="219"/>
      <c r="D1082" s="219"/>
      <c r="E1082" s="219"/>
      <c r="F1082" s="218"/>
    </row>
    <row r="1083" spans="1:6" s="151" customFormat="1" ht="32.65" customHeight="1" x14ac:dyDescent="0.2">
      <c r="A1083" s="379"/>
      <c r="B1083" s="474" t="s">
        <v>479</v>
      </c>
      <c r="C1083" s="474"/>
      <c r="D1083" s="474"/>
      <c r="E1083" s="474"/>
      <c r="F1083" s="218"/>
    </row>
    <row r="1084" spans="1:6" s="151" customFormat="1" ht="32.65" customHeight="1" x14ac:dyDescent="0.2">
      <c r="A1084" s="379"/>
      <c r="B1084" s="474" t="s">
        <v>480</v>
      </c>
      <c r="C1084" s="474"/>
      <c r="D1084" s="474"/>
      <c r="E1084" s="474"/>
      <c r="F1084" s="218"/>
    </row>
    <row r="1085" spans="1:6" s="151" customFormat="1" ht="46.15" customHeight="1" x14ac:dyDescent="0.2">
      <c r="A1085" s="379"/>
      <c r="B1085" s="474" t="s">
        <v>481</v>
      </c>
      <c r="C1085" s="474"/>
      <c r="D1085" s="474"/>
      <c r="E1085" s="474"/>
      <c r="F1085" s="218"/>
    </row>
    <row r="1086" spans="1:6" s="151" customFormat="1" x14ac:dyDescent="0.2">
      <c r="A1086" s="379"/>
      <c r="B1086" s="474" t="s">
        <v>482</v>
      </c>
      <c r="C1086" s="474"/>
      <c r="D1086" s="474"/>
      <c r="E1086" s="474"/>
      <c r="F1086" s="218"/>
    </row>
    <row r="1087" spans="1:6" s="151" customFormat="1" x14ac:dyDescent="0.2">
      <c r="B1087" s="216"/>
      <c r="D1087" s="217"/>
      <c r="E1087" s="217"/>
      <c r="F1087" s="217"/>
    </row>
    <row r="1088" spans="1:6" s="151" customFormat="1" x14ac:dyDescent="0.2">
      <c r="A1088" s="221" t="s">
        <v>483</v>
      </c>
      <c r="B1088" s="222" t="s">
        <v>484</v>
      </c>
      <c r="C1088" s="221" t="s">
        <v>485</v>
      </c>
      <c r="D1088" s="221" t="s">
        <v>486</v>
      </c>
      <c r="E1088" s="221" t="s">
        <v>487</v>
      </c>
      <c r="F1088" s="221" t="s">
        <v>488</v>
      </c>
    </row>
    <row r="1089" spans="1:13" s="151" customFormat="1" x14ac:dyDescent="0.2">
      <c r="A1089" s="221"/>
      <c r="B1089" s="222"/>
      <c r="C1089" s="221"/>
      <c r="D1089" s="221"/>
      <c r="E1089" s="221"/>
      <c r="F1089" s="221"/>
    </row>
    <row r="1090" spans="1:13" s="241" customFormat="1" ht="15" x14ac:dyDescent="0.25">
      <c r="A1090" s="389" t="s">
        <v>125</v>
      </c>
      <c r="B1090" s="240" t="s">
        <v>582</v>
      </c>
      <c r="C1090" s="240"/>
      <c r="D1090" s="240"/>
      <c r="E1090" s="239"/>
      <c r="F1090" s="239"/>
      <c r="G1090" s="104"/>
    </row>
    <row r="1091" spans="1:13" s="241" customFormat="1" x14ac:dyDescent="0.2">
      <c r="A1091" s="390"/>
      <c r="B1091" s="219"/>
    </row>
    <row r="1092" spans="1:13" s="241" customFormat="1" ht="71.25" x14ac:dyDescent="0.2">
      <c r="A1092" s="390"/>
      <c r="B1092" s="219" t="s">
        <v>583</v>
      </c>
    </row>
    <row r="1093" spans="1:13" s="241" customFormat="1" x14ac:dyDescent="0.2">
      <c r="A1093" s="382"/>
      <c r="B1093" s="268"/>
    </row>
    <row r="1094" spans="1:13" s="241" customFormat="1" ht="15" x14ac:dyDescent="0.2">
      <c r="A1094" s="302" t="s">
        <v>494</v>
      </c>
      <c r="B1094" s="282" t="s">
        <v>585</v>
      </c>
    </row>
    <row r="1095" spans="1:13" s="241" customFormat="1" x14ac:dyDescent="0.2">
      <c r="A1095" s="382"/>
      <c r="B1095" s="268"/>
    </row>
    <row r="1096" spans="1:13" s="241" customFormat="1" ht="28.5" x14ac:dyDescent="0.2">
      <c r="A1096" s="302" t="s">
        <v>1802</v>
      </c>
      <c r="B1096" s="268" t="s">
        <v>1687</v>
      </c>
      <c r="G1096" s="151"/>
      <c r="I1096" s="477"/>
      <c r="J1096" s="478"/>
      <c r="K1096" s="478"/>
      <c r="L1096" s="478"/>
      <c r="M1096" s="478"/>
    </row>
    <row r="1097" spans="1:13" s="241" customFormat="1" ht="15" x14ac:dyDescent="0.2">
      <c r="A1097" s="302"/>
      <c r="B1097" s="268" t="s">
        <v>780</v>
      </c>
      <c r="C1097" s="296"/>
      <c r="D1097" s="296"/>
      <c r="E1097" s="297"/>
      <c r="F1097" s="301"/>
      <c r="I1097" s="477"/>
      <c r="J1097" s="478"/>
      <c r="K1097" s="478"/>
      <c r="L1097" s="478"/>
      <c r="M1097" s="478"/>
    </row>
    <row r="1098" spans="1:13" s="241" customFormat="1" ht="42.75" x14ac:dyDescent="0.2">
      <c r="A1098" s="302"/>
      <c r="B1098" s="268" t="s">
        <v>627</v>
      </c>
      <c r="C1098" s="319"/>
      <c r="D1098" s="319"/>
      <c r="E1098" s="320"/>
      <c r="F1098" s="321"/>
      <c r="I1098" s="477"/>
      <c r="J1098" s="478"/>
      <c r="K1098" s="478"/>
      <c r="L1098" s="478"/>
      <c r="M1098" s="478"/>
    </row>
    <row r="1099" spans="1:13" s="241" customFormat="1" ht="71.25" x14ac:dyDescent="0.2">
      <c r="A1099" s="302"/>
      <c r="B1099" s="268" t="s">
        <v>1686</v>
      </c>
      <c r="C1099" s="316"/>
      <c r="D1099" s="317"/>
      <c r="E1099" s="317"/>
      <c r="F1099" s="322"/>
      <c r="I1099" s="477"/>
      <c r="J1099" s="478"/>
      <c r="K1099" s="478"/>
      <c r="L1099" s="478"/>
      <c r="M1099" s="478"/>
    </row>
    <row r="1100" spans="1:13" s="241" customFormat="1" ht="28.5" x14ac:dyDescent="0.2">
      <c r="A1100" s="302"/>
      <c r="B1100" s="268" t="s">
        <v>774</v>
      </c>
      <c r="C1100" s="217" t="s">
        <v>224</v>
      </c>
      <c r="D1100" s="217">
        <v>15.4</v>
      </c>
      <c r="E1100" s="284"/>
      <c r="F1100" s="304">
        <f>D1100*E1100</f>
        <v>0</v>
      </c>
      <c r="I1100" s="477"/>
      <c r="J1100" s="478"/>
      <c r="K1100" s="478"/>
      <c r="L1100" s="478"/>
      <c r="M1100" s="478"/>
    </row>
    <row r="1101" spans="1:13" s="241" customFormat="1" ht="15" x14ac:dyDescent="0.2">
      <c r="A1101" s="393"/>
      <c r="B1101" s="295"/>
      <c r="C1101" s="296"/>
      <c r="D1101" s="296"/>
      <c r="E1101" s="297"/>
      <c r="F1101" s="301"/>
    </row>
    <row r="1102" spans="1:13" s="241" customFormat="1" ht="15" x14ac:dyDescent="0.2">
      <c r="A1102" s="425"/>
      <c r="B1102" s="151"/>
      <c r="C1102" s="224"/>
      <c r="D1102" s="224"/>
      <c r="E1102" s="231"/>
      <c r="F1102" s="231"/>
    </row>
    <row r="1103" spans="1:13" s="241" customFormat="1" ht="15" x14ac:dyDescent="0.2">
      <c r="A1103" s="302" t="s">
        <v>501</v>
      </c>
      <c r="B1103" s="282" t="s">
        <v>638</v>
      </c>
    </row>
    <row r="1104" spans="1:13" s="241" customFormat="1" x14ac:dyDescent="0.2">
      <c r="A1104" s="382"/>
      <c r="B1104" s="268"/>
    </row>
    <row r="1105" spans="1:13" s="241" customFormat="1" ht="28.5" x14ac:dyDescent="0.2">
      <c r="A1105" s="302" t="s">
        <v>1803</v>
      </c>
      <c r="B1105" s="268" t="s">
        <v>1684</v>
      </c>
      <c r="I1105" s="477"/>
      <c r="J1105" s="478"/>
      <c r="K1105" s="478"/>
      <c r="L1105" s="478"/>
      <c r="M1105" s="478"/>
    </row>
    <row r="1106" spans="1:13" s="241" customFormat="1" ht="15" x14ac:dyDescent="0.2">
      <c r="A1106" s="302"/>
      <c r="B1106" s="268" t="s">
        <v>780</v>
      </c>
      <c r="C1106" s="296"/>
      <c r="D1106" s="296"/>
      <c r="E1106" s="297"/>
      <c r="F1106" s="301"/>
    </row>
    <row r="1107" spans="1:13" s="241" customFormat="1" ht="42.75" x14ac:dyDescent="0.2">
      <c r="A1107" s="302"/>
      <c r="B1107" s="268" t="s">
        <v>627</v>
      </c>
      <c r="C1107" s="319"/>
      <c r="D1107" s="319"/>
      <c r="E1107" s="320"/>
      <c r="F1107" s="321"/>
    </row>
    <row r="1108" spans="1:13" s="241" customFormat="1" ht="71.25" x14ac:dyDescent="0.2">
      <c r="A1108" s="302"/>
      <c r="B1108" s="268" t="s">
        <v>1686</v>
      </c>
      <c r="C1108" s="316"/>
      <c r="D1108" s="317"/>
      <c r="E1108" s="317"/>
      <c r="F1108" s="322"/>
    </row>
    <row r="1109" spans="1:13" s="241" customFormat="1" ht="28.5" x14ac:dyDescent="0.2">
      <c r="A1109" s="302"/>
      <c r="B1109" s="268" t="s">
        <v>774</v>
      </c>
      <c r="C1109" s="217" t="s">
        <v>224</v>
      </c>
      <c r="D1109" s="217">
        <v>11.5</v>
      </c>
      <c r="E1109" s="284"/>
      <c r="F1109" s="304">
        <f>D1109*E1109</f>
        <v>0</v>
      </c>
    </row>
    <row r="1110" spans="1:13" s="241" customFormat="1" ht="15" x14ac:dyDescent="0.2">
      <c r="A1110" s="393"/>
      <c r="B1110" s="295"/>
      <c r="C1110" s="296"/>
      <c r="D1110" s="296"/>
      <c r="E1110" s="297"/>
      <c r="F1110" s="301"/>
    </row>
    <row r="1111" spans="1:13" s="241" customFormat="1" ht="15" x14ac:dyDescent="0.25">
      <c r="A1111" s="389"/>
      <c r="B1111" s="280" t="s">
        <v>654</v>
      </c>
      <c r="C1111" s="370"/>
      <c r="D1111" s="370"/>
      <c r="E1111" s="370"/>
      <c r="F1111" s="281">
        <f>SUM(F1100:F1109)</f>
        <v>0</v>
      </c>
    </row>
    <row r="1112" spans="1:13" s="151" customFormat="1" ht="15" x14ac:dyDescent="0.2">
      <c r="A1112" s="384"/>
      <c r="B1112" s="260"/>
      <c r="C1112" s="246"/>
      <c r="D1112" s="278"/>
      <c r="E1112" s="279"/>
      <c r="F1112" s="248"/>
    </row>
    <row r="1113" spans="1:13" s="151" customFormat="1" ht="15" x14ac:dyDescent="0.2">
      <c r="A1113" s="384"/>
      <c r="B1113" s="260"/>
      <c r="C1113" s="246"/>
      <c r="D1113" s="278"/>
      <c r="E1113" s="279"/>
      <c r="F1113" s="248"/>
    </row>
    <row r="1114" spans="1:13" s="241" customFormat="1" ht="15" x14ac:dyDescent="0.25">
      <c r="A1114" s="389" t="s">
        <v>30</v>
      </c>
      <c r="B1114" s="240" t="s">
        <v>825</v>
      </c>
      <c r="C1114" s="240"/>
      <c r="D1114" s="240"/>
      <c r="E1114" s="239"/>
      <c r="F1114" s="239"/>
    </row>
    <row r="1115" spans="1:13" s="241" customFormat="1" ht="15" x14ac:dyDescent="0.2">
      <c r="A1115" s="383"/>
      <c r="B1115" s="216"/>
      <c r="C1115" s="220"/>
      <c r="D1115" s="253"/>
      <c r="E1115" s="254"/>
      <c r="F1115" s="252"/>
    </row>
    <row r="1116" spans="1:13" s="241" customFormat="1" ht="85.5" x14ac:dyDescent="0.2">
      <c r="A1116" s="383"/>
      <c r="B1116" s="216" t="s">
        <v>1167</v>
      </c>
      <c r="C1116" s="220"/>
      <c r="D1116" s="253"/>
      <c r="E1116" s="254"/>
      <c r="F1116" s="252"/>
    </row>
    <row r="1117" spans="1:13" s="151" customFormat="1" x14ac:dyDescent="0.2">
      <c r="B1117" s="216"/>
      <c r="D1117" s="217"/>
      <c r="E1117" s="217"/>
      <c r="F1117" s="217"/>
    </row>
    <row r="1118" spans="1:13" s="241" customFormat="1" ht="15" x14ac:dyDescent="0.2">
      <c r="A1118" s="383"/>
      <c r="B1118" s="216"/>
      <c r="C1118" s="220"/>
      <c r="D1118" s="253"/>
      <c r="E1118" s="254"/>
      <c r="F1118" s="252"/>
    </row>
    <row r="1119" spans="1:13" s="241" customFormat="1" ht="28.5" x14ac:dyDescent="0.2">
      <c r="A1119" s="302" t="s">
        <v>584</v>
      </c>
      <c r="B1119" s="268" t="s">
        <v>1709</v>
      </c>
      <c r="I1119" s="477"/>
      <c r="J1119" s="478"/>
      <c r="K1119" s="478"/>
      <c r="L1119" s="478"/>
      <c r="M1119" s="478"/>
    </row>
    <row r="1120" spans="1:13" s="241" customFormat="1" ht="42.75" x14ac:dyDescent="0.2">
      <c r="A1120" s="302"/>
      <c r="B1120" s="268" t="s">
        <v>627</v>
      </c>
      <c r="C1120" s="319"/>
      <c r="D1120" s="319"/>
      <c r="E1120" s="320"/>
      <c r="F1120" s="321"/>
    </row>
    <row r="1121" spans="1:6" s="241" customFormat="1" ht="71.25" x14ac:dyDescent="0.2">
      <c r="A1121" s="302"/>
      <c r="B1121" s="268" t="s">
        <v>1686</v>
      </c>
      <c r="C1121" s="316"/>
      <c r="D1121" s="317"/>
      <c r="E1121" s="317"/>
      <c r="F1121" s="322"/>
    </row>
    <row r="1122" spans="1:6" s="241" customFormat="1" ht="16.5" x14ac:dyDescent="0.2">
      <c r="A1122" s="302"/>
      <c r="B1122" s="132" t="s">
        <v>1676</v>
      </c>
      <c r="C1122" s="355"/>
      <c r="D1122" s="355"/>
      <c r="E1122" s="356"/>
      <c r="F1122" s="357"/>
    </row>
    <row r="1123" spans="1:6" s="241" customFormat="1" ht="16.5" x14ac:dyDescent="0.2">
      <c r="A1123" s="382" t="s">
        <v>83</v>
      </c>
      <c r="B1123" s="256" t="s">
        <v>827</v>
      </c>
      <c r="C1123" s="220" t="s">
        <v>224</v>
      </c>
      <c r="D1123" s="253">
        <v>28.5</v>
      </c>
      <c r="E1123" s="251"/>
      <c r="F1123" s="252">
        <f>D1123*E1123</f>
        <v>0</v>
      </c>
    </row>
    <row r="1124" spans="1:6" s="241" customFormat="1" ht="16.5" x14ac:dyDescent="0.2">
      <c r="A1124" s="382" t="s">
        <v>84</v>
      </c>
      <c r="B1124" s="256" t="s">
        <v>828</v>
      </c>
      <c r="C1124" s="220" t="s">
        <v>224</v>
      </c>
      <c r="D1124" s="253">
        <v>28.5</v>
      </c>
      <c r="E1124" s="251"/>
      <c r="F1124" s="252">
        <f>D1124*E1124</f>
        <v>0</v>
      </c>
    </row>
    <row r="1125" spans="1:6" s="241" customFormat="1" ht="16.5" x14ac:dyDescent="0.2">
      <c r="A1125" s="382" t="s">
        <v>127</v>
      </c>
      <c r="B1125" s="256" t="s">
        <v>829</v>
      </c>
      <c r="C1125" s="220" t="s">
        <v>224</v>
      </c>
      <c r="D1125" s="253">
        <v>32.200000000000003</v>
      </c>
      <c r="E1125" s="251"/>
      <c r="F1125" s="252">
        <f>D1125*E1125</f>
        <v>0</v>
      </c>
    </row>
    <row r="1126" spans="1:6" s="241" customFormat="1" ht="15" x14ac:dyDescent="0.2">
      <c r="A1126" s="393"/>
      <c r="B1126" s="295"/>
      <c r="C1126" s="296"/>
      <c r="D1126" s="296"/>
      <c r="E1126" s="297"/>
      <c r="F1126" s="301"/>
    </row>
    <row r="1127" spans="1:6" s="241" customFormat="1" ht="30" x14ac:dyDescent="0.25">
      <c r="A1127" s="389"/>
      <c r="B1127" s="371" t="s">
        <v>864</v>
      </c>
      <c r="C1127" s="372"/>
      <c r="D1127" s="280"/>
      <c r="E1127" s="373"/>
      <c r="F1127" s="281">
        <f>SUM(F1123:F1126)</f>
        <v>0</v>
      </c>
    </row>
    <row r="1128" spans="1:6" s="151" customFormat="1" ht="15" x14ac:dyDescent="0.2">
      <c r="A1128" s="384"/>
      <c r="B1128" s="260"/>
      <c r="C1128" s="246"/>
      <c r="D1128" s="278"/>
      <c r="E1128" s="279"/>
      <c r="F1128" s="248"/>
    </row>
    <row r="1129" spans="1:6" s="151" customFormat="1" ht="15" x14ac:dyDescent="0.2">
      <c r="A1129" s="384"/>
      <c r="B1129" s="260"/>
      <c r="C1129" s="246"/>
      <c r="D1129" s="278"/>
      <c r="E1129" s="279"/>
      <c r="F1129" s="248"/>
    </row>
    <row r="1130" spans="1:6" s="241" customFormat="1" ht="15" x14ac:dyDescent="0.25">
      <c r="A1130" s="389" t="s">
        <v>38</v>
      </c>
      <c r="B1130" s="240" t="s">
        <v>866</v>
      </c>
      <c r="C1130" s="240"/>
      <c r="D1130" s="240"/>
      <c r="E1130" s="239"/>
      <c r="F1130" s="239"/>
    </row>
    <row r="1131" spans="1:6" s="241" customFormat="1" ht="15" x14ac:dyDescent="0.2">
      <c r="A1131" s="302"/>
      <c r="B1131" s="268"/>
      <c r="C1131" s="319"/>
      <c r="D1131" s="319"/>
      <c r="E1131" s="358"/>
      <c r="F1131" s="298"/>
    </row>
    <row r="1132" spans="1:6" s="348" customFormat="1" x14ac:dyDescent="0.2">
      <c r="A1132" s="380"/>
      <c r="B1132" s="219"/>
      <c r="C1132" s="220"/>
      <c r="D1132" s="220"/>
      <c r="E1132" s="349"/>
      <c r="F1132" s="350"/>
    </row>
    <row r="1133" spans="1:6" s="241" customFormat="1" ht="42.75" x14ac:dyDescent="0.25">
      <c r="A1133" s="364" t="s">
        <v>658</v>
      </c>
      <c r="B1133" s="192" t="s">
        <v>1589</v>
      </c>
      <c r="C1133" s="262"/>
      <c r="D1133" s="262"/>
      <c r="E1133" s="263"/>
      <c r="F1133" s="365"/>
    </row>
    <row r="1134" spans="1:6" s="241" customFormat="1" ht="15" x14ac:dyDescent="0.25">
      <c r="A1134" s="216"/>
      <c r="B1134" s="192" t="s">
        <v>1588</v>
      </c>
      <c r="C1134" s="262"/>
      <c r="D1134" s="262"/>
      <c r="E1134" s="263"/>
      <c r="F1134" s="365"/>
    </row>
    <row r="1135" spans="1:6" s="241" customFormat="1" ht="28.5" x14ac:dyDescent="0.25">
      <c r="A1135" s="216"/>
      <c r="B1135" s="192" t="s">
        <v>757</v>
      </c>
      <c r="C1135" s="262"/>
      <c r="D1135" s="262"/>
      <c r="E1135" s="263"/>
      <c r="F1135" s="365"/>
    </row>
    <row r="1136" spans="1:6" s="241" customFormat="1" ht="16.5" x14ac:dyDescent="0.2">
      <c r="A1136" s="216"/>
      <c r="B1136" s="192" t="s">
        <v>1681</v>
      </c>
    </row>
    <row r="1137" spans="1:6" s="241" customFormat="1" ht="42.75" x14ac:dyDescent="0.2">
      <c r="A1137" s="382" t="s">
        <v>83</v>
      </c>
      <c r="B1137" s="192" t="s">
        <v>1809</v>
      </c>
      <c r="C1137" s="217" t="s">
        <v>224</v>
      </c>
      <c r="D1137" s="253">
        <v>7</v>
      </c>
      <c r="E1137" s="326"/>
      <c r="F1137" s="330">
        <f>D1137*E1137</f>
        <v>0</v>
      </c>
    </row>
    <row r="1138" spans="1:6" s="241" customFormat="1" ht="28.5" x14ac:dyDescent="0.2">
      <c r="A1138" s="382" t="s">
        <v>84</v>
      </c>
      <c r="B1138" s="192" t="s">
        <v>1808</v>
      </c>
      <c r="C1138" s="217" t="s">
        <v>224</v>
      </c>
      <c r="D1138" s="253">
        <v>5</v>
      </c>
      <c r="E1138" s="326"/>
      <c r="F1138" s="252">
        <f>D1138*E1138</f>
        <v>0</v>
      </c>
    </row>
    <row r="1139" spans="1:6" s="241" customFormat="1" ht="28.5" x14ac:dyDescent="0.2">
      <c r="A1139" s="382" t="s">
        <v>127</v>
      </c>
      <c r="B1139" s="192" t="s">
        <v>1810</v>
      </c>
      <c r="C1139" s="217" t="s">
        <v>224</v>
      </c>
      <c r="D1139" s="253">
        <v>32</v>
      </c>
      <c r="E1139" s="326"/>
      <c r="F1139" s="252">
        <f>D1139*E1139</f>
        <v>0</v>
      </c>
    </row>
    <row r="1140" spans="1:6" s="241" customFormat="1" ht="15" x14ac:dyDescent="0.2">
      <c r="A1140" s="383"/>
      <c r="B1140" s="219"/>
      <c r="C1140" s="220"/>
      <c r="D1140" s="253"/>
      <c r="E1140" s="254"/>
      <c r="F1140" s="252"/>
    </row>
    <row r="1141" spans="1:6" s="241" customFormat="1" ht="15" x14ac:dyDescent="0.25">
      <c r="A1141" s="389"/>
      <c r="B1141" s="280" t="s">
        <v>960</v>
      </c>
      <c r="C1141" s="372"/>
      <c r="D1141" s="280"/>
      <c r="E1141" s="373"/>
      <c r="F1141" s="281">
        <f>SUM(F1137:F1139)</f>
        <v>0</v>
      </c>
    </row>
    <row r="1142" spans="1:6" s="151" customFormat="1" ht="15" x14ac:dyDescent="0.2">
      <c r="A1142" s="384"/>
      <c r="B1142" s="260"/>
      <c r="C1142" s="246"/>
      <c r="D1142" s="278"/>
      <c r="E1142" s="279"/>
      <c r="F1142" s="248"/>
    </row>
    <row r="1143" spans="1:6" s="2" customFormat="1" ht="27.75" customHeight="1" x14ac:dyDescent="0.35">
      <c r="A1143" s="6"/>
      <c r="B1143" s="14"/>
      <c r="E1143" s="488"/>
      <c r="F1143" s="488"/>
    </row>
    <row r="1144" spans="1:6" s="2" customFormat="1" ht="19.5" x14ac:dyDescent="0.35">
      <c r="A1144" s="6"/>
      <c r="B1144" s="14"/>
      <c r="C1144" s="4"/>
    </row>
  </sheetData>
  <protectedRanges>
    <protectedRange sqref="E4:F25 E248:F278 E586:F586 E853:F855 E62:F62 F1143:F1048576 E30:F47 E70:F70 E491:F491 E493:F495 E508 E557:F579 E492 E497:F507 E496 E1144:E1048576 E183:F185 E517:F518 E595:F597" name="Range2"/>
    <protectedRange password="C758" sqref="C31 C852 A4:D25 E1143 A30:B31 A586:D586 A853:D855 A517:D518 A1143:B1048576 D1143:D1048576 C671 A62:D62 C557 A249:D258 A260:D278 A259 D259 A558:D578 A70:D70 A183:D185 C1144:C1048576 A32:D47 C30:D30 C248 A595:D597" name="Range1"/>
    <protectedRange password="CF19" sqref="E179:F179" name="d_21_4_1"/>
    <protectedRange password="CF19" sqref="E179:F179" name="dubrava_18_5_1"/>
    <protectedRange password="CF19" sqref="E179:F179" name="DUBRAVKA_42_1_4_1"/>
    <protectedRange password="CF19" sqref="E179:F179" name="du_21_4_1"/>
    <protectedRange password="CF19" sqref="E509:F509 E516:F516" name="d_21_1_1"/>
    <protectedRange password="CF19" sqref="E509:F509 E516:F516" name="dubrava_18_2_1"/>
    <protectedRange password="CF19" sqref="E509:F509 E516:F516" name="DUBRAVKA_42_1_1_1"/>
    <protectedRange password="CF19" sqref="E509:F509 E516:F516" name="du_21_1_1"/>
    <protectedRange password="CF19" sqref="B508" name="lijevo_4_1_1_6_1"/>
    <protectedRange password="CF19" sqref="B508" name="d_4_2_1_6_1"/>
    <protectedRange password="CF19" sqref="B508" name="Range3_5_1_1_6_1"/>
    <protectedRange password="CF19" sqref="B508" name="Ado D_4_2_1_6_1"/>
    <protectedRange password="CF19" sqref="B508" name="Range4_5_1_1_6_1"/>
    <protectedRange password="CF19" sqref="B508" name="DUBRAVKA_4_1_1_6_1"/>
    <protectedRange password="CF19" sqref="B508" name="KLJUC_4_1_1_6_1"/>
    <protectedRange password="CF19" sqref="B508" name="l_4_1_1_6_1"/>
    <protectedRange password="CF19" sqref="B498" name="lijevo_4_1_1_9_2"/>
    <protectedRange password="CF19" sqref="B498" name="d_4_2_1_9_2"/>
    <protectedRange password="CF19" sqref="B498" name="Range3_5_1_1_9_2"/>
    <protectedRange password="CF19" sqref="B498" name="Ado D_4_2_1_9_2"/>
    <protectedRange password="CF19" sqref="B498" name="Range4_5_1_1_9_2"/>
    <protectedRange password="CF19" sqref="B498" name="DUBRAVKA_4_1_1_9_2"/>
    <protectedRange password="CF19" sqref="B498" name="KLJUC_4_1_1_9_2"/>
    <protectedRange password="CF19" sqref="B498" name="l_4_1_1_9_2"/>
    <protectedRange password="C758" sqref="A499:A506" name="Range1_3_4_1"/>
    <protectedRange password="CF19" sqref="B499:B507" name="lijevo_4_1_1_5_6"/>
    <protectedRange password="CF19" sqref="B499:B507" name="d_4_2_1_5_6"/>
    <protectedRange password="CF19" sqref="B499:B507" name="Range3_5_1_1_5_7"/>
    <protectedRange password="CF19" sqref="B499:B507" name="Ado D_4_2_1_5_7"/>
    <protectedRange password="CF19" sqref="B499:B507" name="Range4_5_1_1_5_7"/>
    <protectedRange password="CF19" sqref="B499:B507" name="DUBRAVKA_4_1_1_5_7"/>
    <protectedRange password="CF19" sqref="B499:B507" name="KLJUC_4_1_1_5_7"/>
    <protectedRange password="CF19" sqref="B499:B507" name="l_4_1_1_5_7"/>
    <protectedRange password="CF19" sqref="B490" name="lijevo_4_1_1_1_18"/>
    <protectedRange password="CF19" sqref="B490" name="d_4_2_1_1_18"/>
    <protectedRange password="CF19" sqref="B490" name="Range3_5_1_1_1_18"/>
    <protectedRange password="CF19" sqref="B490" name="Ado D_4_2_1_1_18"/>
    <protectedRange password="CF19" sqref="B490" name="Range4_5_1_1_1_18"/>
    <protectedRange password="CF19" sqref="B490" name="DUBRAVKA_4_1_1_1_18"/>
    <protectedRange password="CF19" sqref="B490" name="KLJUC_4_1_1_1_18"/>
    <protectedRange password="CF19" sqref="B490" name="l_4_1_1_1_18"/>
    <protectedRange password="CF19" sqref="B132 B105 B114 B141 B171" name="lijevo_4_1_1_1_23"/>
    <protectedRange password="CF19" sqref="B132 B105 B114 B141 B171" name="d_4_2_1_1_23"/>
    <protectedRange password="CF19" sqref="B132 B105 B114 B141 B171" name="Range3_5_1_1_1_23"/>
    <protectedRange password="CF19" sqref="B132 B105 B114 B141 B171" name="Ado D_4_2_1_1_23"/>
    <protectedRange password="CF19" sqref="B132 B105 B114 B141 B171" name="Range4_5_1_1_1_23"/>
    <protectedRange password="CF19" sqref="B132 B105 B114 B141 B171" name="DUBRAVKA_4_1_1_1_23"/>
    <protectedRange password="CF19" sqref="B132 B105 B114 B141 B171" name="KLJUC_4_1_1_1_23"/>
    <protectedRange password="CF19" sqref="B132 B105 B114 B141 B171" name="l_4_1_1_1_23"/>
    <protectedRange password="CF19" sqref="B102" name="lijevo_4_1_1_1_1_2"/>
    <protectedRange password="CF19" sqref="B102" name="d_4_2_1_1_1_2"/>
    <protectedRange password="CF19" sqref="B102" name="Range3_5_1_1_1_1_2"/>
    <protectedRange password="CF19" sqref="B102" name="Ado D_4_2_1_1_1_2"/>
    <protectedRange password="CF19" sqref="B102" name="Range4_5_1_1_1_1_2"/>
    <protectedRange password="CF19" sqref="B102" name="DUBRAVKA_4_1_1_1_1_2"/>
    <protectedRange password="CF19" sqref="B102" name="KLJUC_4_1_1_1_1_2"/>
    <protectedRange password="CF19" sqref="B102" name="l_4_1_1_1_1_2"/>
    <protectedRange password="CF19" sqref="B111 B108" name="lijevo_4_1_1_1_2_2"/>
    <protectedRange password="CF19" sqref="B111 B108" name="d_4_2_1_1_2_2"/>
    <protectedRange password="CF19" sqref="B111 B108" name="Range3_5_1_1_1_2_2"/>
    <protectedRange password="CF19" sqref="B111 B108" name="Ado D_4_2_1_1_2_2"/>
    <protectedRange password="CF19" sqref="B111 B108" name="Range4_5_1_1_1_2_2"/>
    <protectedRange password="CF19" sqref="B111 B108" name="DUBRAVKA_4_1_1_1_2_2"/>
    <protectedRange password="CF19" sqref="B111 B108" name="KLJUC_4_1_1_1_2_2"/>
    <protectedRange password="CF19" sqref="B111 B108" name="l_4_1_1_1_2_2"/>
    <protectedRange password="CF19" sqref="B117" name="lijevo_4_1_1_1_3_2"/>
    <protectedRange password="CF19" sqref="B117" name="d_4_2_1_1_3_2"/>
    <protectedRange password="CF19" sqref="B117" name="Range3_5_1_1_1_3_2"/>
    <protectedRange password="CF19" sqref="B117" name="Ado D_4_2_1_1_3_2"/>
    <protectedRange password="CF19" sqref="B117" name="Range4_5_1_1_1_3_2"/>
    <protectedRange password="CF19" sqref="B117" name="DUBRAVKA_4_1_1_1_3_2"/>
    <protectedRange password="CF19" sqref="B117" name="KLJUC_4_1_1_1_3_2"/>
    <protectedRange password="CF19" sqref="B117" name="l_4_1_1_1_3_2"/>
    <protectedRange password="CF19" sqref="B120" name="lijevo_4_1_1_1_4_2"/>
    <protectedRange password="CF19" sqref="B120" name="d_4_2_1_1_4_2"/>
    <protectedRange password="CF19" sqref="B120" name="Range3_5_1_1_1_4_2"/>
    <protectedRange password="CF19" sqref="B120" name="Ado D_4_2_1_1_4_2"/>
    <protectedRange password="CF19" sqref="B120" name="Range4_5_1_1_1_4_2"/>
    <protectedRange password="CF19" sqref="B120" name="DUBRAVKA_4_1_1_1_4_2"/>
    <protectedRange password="CF19" sqref="B120" name="KLJUC_4_1_1_1_4_2"/>
    <protectedRange password="CF19" sqref="B120" name="l_4_1_1_1_4_2"/>
    <protectedRange password="CF19" sqref="B123" name="lijevo_4_1_1_1_5_2"/>
    <protectedRange password="CF19" sqref="B123" name="d_4_2_1_1_5_2"/>
    <protectedRange password="CF19" sqref="B123" name="Range3_5_1_1_1_5_2"/>
    <protectedRange password="CF19" sqref="B123" name="Ado D_4_2_1_1_5_2"/>
    <protectedRange password="CF19" sqref="B123" name="Range4_5_1_1_1_5_2"/>
    <protectedRange password="CF19" sqref="B123" name="DUBRAVKA_4_1_1_1_5_2"/>
    <protectedRange password="CF19" sqref="B123" name="KLJUC_4_1_1_1_5_2"/>
    <protectedRange password="CF19" sqref="B123" name="l_4_1_1_1_5_2"/>
    <protectedRange password="CF19" sqref="B126" name="lijevo_4_1_1_1_6_2"/>
    <protectedRange password="CF19" sqref="B126" name="d_4_2_1_1_6_2"/>
    <protectedRange password="CF19" sqref="B126" name="Range3_5_1_1_1_6_2"/>
    <protectedRange password="CF19" sqref="B126" name="Ado D_4_2_1_1_6_2"/>
    <protectedRange password="CF19" sqref="B126" name="Range4_5_1_1_1_6_2"/>
    <protectedRange password="CF19" sqref="B126" name="DUBRAVKA_4_1_1_1_6_2"/>
    <protectedRange password="CF19" sqref="B126" name="KLJUC_4_1_1_1_6_2"/>
    <protectedRange password="CF19" sqref="B126" name="l_4_1_1_1_6_2"/>
    <protectedRange password="CF19" sqref="B129" name="lijevo_4_1_1_1_7_2"/>
    <protectedRange password="CF19" sqref="B129" name="d_4_2_1_1_7_2"/>
    <protectedRange password="CF19" sqref="B129" name="Range3_5_1_1_1_7_2"/>
    <protectedRange password="CF19" sqref="B129" name="Ado D_4_2_1_1_7_2"/>
    <protectedRange password="CF19" sqref="B129" name="Range4_5_1_1_1_7_2"/>
    <protectedRange password="CF19" sqref="B129" name="DUBRAVKA_4_1_1_1_7_2"/>
    <protectedRange password="CF19" sqref="B129" name="KLJUC_4_1_1_1_7_2"/>
    <protectedRange password="CF19" sqref="B129" name="l_4_1_1_1_7_2"/>
    <protectedRange password="CF19" sqref="B135" name="lijevo_4_1_1_1_8_2"/>
    <protectedRange password="CF19" sqref="B135" name="d_4_2_1_1_8_2"/>
    <protectedRange password="CF19" sqref="B135" name="Range3_5_1_1_1_8_2"/>
    <protectedRange password="CF19" sqref="B135" name="Ado D_4_2_1_1_8_2"/>
    <protectedRange password="CF19" sqref="B135" name="Range4_5_1_1_1_8_2"/>
    <protectedRange password="CF19" sqref="B135" name="DUBRAVKA_4_1_1_1_8_2"/>
    <protectedRange password="CF19" sqref="B135" name="KLJUC_4_1_1_1_8_2"/>
    <protectedRange password="CF19" sqref="B135" name="l_4_1_1_1_8_2"/>
    <protectedRange password="CF19" sqref="B138" name="lijevo_4_1_1_1_9_2"/>
    <protectedRange password="CF19" sqref="B138" name="d_4_2_1_1_9_2"/>
    <protectedRange password="CF19" sqref="B138" name="Range3_5_1_1_1_9_2"/>
    <protectedRange password="CF19" sqref="B138" name="Ado D_4_2_1_1_9_2"/>
    <protectedRange password="CF19" sqref="B138" name="Range4_5_1_1_1_9_2"/>
    <protectedRange password="CF19" sqref="B138" name="DUBRAVKA_4_1_1_1_9_2"/>
    <protectedRange password="CF19" sqref="B138" name="KLJUC_4_1_1_1_9_2"/>
    <protectedRange password="CF19" sqref="B138" name="l_4_1_1_1_9_2"/>
    <protectedRange password="CF19" sqref="B144" name="lijevo_4_1_1_1_10_2"/>
    <protectedRange password="CF19" sqref="B144" name="d_4_2_1_1_10_2"/>
    <protectedRange password="CF19" sqref="B144" name="Range3_5_1_1_1_10_2"/>
    <protectedRange password="CF19" sqref="B144" name="Ado D_4_2_1_1_10_2"/>
    <protectedRange password="CF19" sqref="B144" name="Range4_5_1_1_1_10_2"/>
    <protectedRange password="CF19" sqref="B144" name="DUBRAVKA_4_1_1_1_10_2"/>
    <protectedRange password="CF19" sqref="B144" name="KLJUC_4_1_1_1_10_2"/>
    <protectedRange password="CF19" sqref="B144" name="l_4_1_1_1_10_2"/>
    <protectedRange password="CF19" sqref="B147" name="lijevo_4_1_1_1_11_2"/>
    <protectedRange password="CF19" sqref="B147" name="d_4_2_1_1_11_2"/>
    <protectedRange password="CF19" sqref="B147" name="Range3_5_1_1_1_11_2"/>
    <protectedRange password="CF19" sqref="B147" name="Ado D_4_2_1_1_11_2"/>
    <protectedRange password="CF19" sqref="B147" name="Range4_5_1_1_1_11_2"/>
    <protectedRange password="CF19" sqref="B147" name="DUBRAVKA_4_1_1_1_11_2"/>
    <protectedRange password="CF19" sqref="B147" name="KLJUC_4_1_1_1_11_2"/>
    <protectedRange password="CF19" sqref="B147" name="l_4_1_1_1_11_2"/>
    <protectedRange password="CF19" sqref="B153" name="lijevo_4_1_1_1_12_2"/>
    <protectedRange password="CF19" sqref="B153" name="d_4_2_1_1_12_2"/>
    <protectedRange password="CF19" sqref="B153" name="Range3_5_1_1_1_12_2"/>
    <protectedRange password="CF19" sqref="B153" name="Ado D_4_2_1_1_12_2"/>
    <protectedRange password="CF19" sqref="B153" name="Range4_5_1_1_1_12_2"/>
    <protectedRange password="CF19" sqref="B153" name="DUBRAVKA_4_1_1_1_12_2"/>
    <protectedRange password="CF19" sqref="B153" name="KLJUC_4_1_1_1_12_2"/>
    <protectedRange password="CF19" sqref="B153" name="l_4_1_1_1_12_2"/>
    <protectedRange password="CF19" sqref="B150" name="lijevo_4_1_1_1_13_2"/>
    <protectedRange password="CF19" sqref="B150" name="d_4_2_1_1_13_2"/>
    <protectedRange password="CF19" sqref="B150" name="Range3_5_1_1_1_13_2"/>
    <protectedRange password="CF19" sqref="B150" name="Ado D_4_2_1_1_13_2"/>
    <protectedRange password="CF19" sqref="B150" name="Range4_5_1_1_1_13_2"/>
    <protectedRange password="CF19" sqref="B150" name="DUBRAVKA_4_1_1_1_13_2"/>
    <protectedRange password="CF19" sqref="B150" name="KLJUC_4_1_1_1_13_2"/>
    <protectedRange password="CF19" sqref="B150" name="l_4_1_1_1_13_2"/>
    <protectedRange password="CF19" sqref="B156" name="lijevo_4_1_1_1_14_2"/>
    <protectedRange password="CF19" sqref="B156" name="d_4_2_1_1_14_2"/>
    <protectedRange password="CF19" sqref="B156" name="Range3_5_1_1_1_14_2"/>
    <protectedRange password="CF19" sqref="B156" name="Ado D_4_2_1_1_14_2"/>
    <protectedRange password="CF19" sqref="B156" name="Range4_5_1_1_1_14_2"/>
    <protectedRange password="CF19" sqref="B156" name="DUBRAVKA_4_1_1_1_14_2"/>
    <protectedRange password="CF19" sqref="B156" name="KLJUC_4_1_1_1_14_2"/>
    <protectedRange password="CF19" sqref="B156" name="l_4_1_1_1_14_2"/>
    <protectedRange password="CF19" sqref="B159" name="lijevo_4_1_1_1_15_2"/>
    <protectedRange password="CF19" sqref="B159" name="d_4_2_1_1_15_2"/>
    <protectedRange password="CF19" sqref="B159" name="Range3_5_1_1_1_15_2"/>
    <protectedRange password="CF19" sqref="B159" name="Ado D_4_2_1_1_15_2"/>
    <protectedRange password="CF19" sqref="B159" name="Range4_5_1_1_1_15_2"/>
    <protectedRange password="CF19" sqref="B159" name="DUBRAVKA_4_1_1_1_15_2"/>
    <protectedRange password="CF19" sqref="B159" name="KLJUC_4_1_1_1_15_2"/>
    <protectedRange password="CF19" sqref="B159" name="l_4_1_1_1_15_2"/>
    <protectedRange password="CF19" sqref="B162" name="lijevo_4_1_1_1_16_2"/>
    <protectedRange password="CF19" sqref="B162" name="d_4_2_1_1_16_2"/>
    <protectedRange password="CF19" sqref="B162" name="Range3_5_1_1_1_16_2"/>
    <protectedRange password="CF19" sqref="B162" name="Ado D_4_2_1_1_16_2"/>
    <protectedRange password="CF19" sqref="B162" name="Range4_5_1_1_1_16_2"/>
    <protectedRange password="CF19" sqref="B162" name="DUBRAVKA_4_1_1_1_16_2"/>
    <protectedRange password="CF19" sqref="B162" name="KLJUC_4_1_1_1_16_2"/>
    <protectedRange password="CF19" sqref="B162" name="l_4_1_1_1_16_2"/>
    <protectedRange password="CF19" sqref="B165" name="lijevo_4_1_1_1_17_2"/>
    <protectedRange password="CF19" sqref="B165" name="d_4_2_1_1_17_2"/>
    <protectedRange password="CF19" sqref="B165" name="Range3_5_1_1_1_17_2"/>
    <protectedRange password="CF19" sqref="B165" name="Ado D_4_2_1_1_17_2"/>
    <protectedRange password="CF19" sqref="B165" name="Range4_5_1_1_1_17_2"/>
    <protectedRange password="CF19" sqref="B165" name="DUBRAVKA_4_1_1_1_17_2"/>
    <protectedRange password="CF19" sqref="B165" name="KLJUC_4_1_1_1_17_2"/>
    <protectedRange password="CF19" sqref="B165" name="l_4_1_1_1_17_2"/>
    <protectedRange password="CF19" sqref="B168" name="lijevo_4_1_1_1_18_2"/>
    <protectedRange password="CF19" sqref="B168" name="d_4_2_1_1_18_2"/>
    <protectedRange password="CF19" sqref="B168" name="Range3_5_1_1_1_18_2"/>
    <protectedRange password="CF19" sqref="B168" name="Ado D_4_2_1_1_18_2"/>
    <protectedRange password="CF19" sqref="B168" name="Range4_5_1_1_1_18_2"/>
    <protectedRange password="CF19" sqref="B168" name="DUBRAVKA_4_1_1_1_18_2"/>
    <protectedRange password="CF19" sqref="B168" name="KLJUC_4_1_1_1_18_2"/>
    <protectedRange password="CF19" sqref="B168" name="l_4_1_1_1_18_2"/>
    <protectedRange password="CF19" sqref="B174" name="lijevo_4_1_1_1_19_2"/>
    <protectedRange password="CF19" sqref="B174" name="d_4_2_1_1_19_2"/>
    <protectedRange password="CF19" sqref="B174" name="Range3_5_1_1_1_19_2"/>
    <protectedRange password="CF19" sqref="B174" name="Ado D_4_2_1_1_19_2"/>
    <protectedRange password="CF19" sqref="B174" name="Range4_5_1_1_1_19_2"/>
    <protectedRange password="CF19" sqref="B174" name="DUBRAVKA_4_1_1_1_19_2"/>
    <protectedRange password="CF19" sqref="B174" name="KLJUC_4_1_1_1_19_2"/>
    <protectedRange password="CF19" sqref="B174" name="l_4_1_1_1_19_2"/>
    <protectedRange sqref="E247:F247 E186:F187" name="Range2_4"/>
    <protectedRange password="C758" sqref="A186:D187 A248:B248 A247:D247" name="Range1_2"/>
    <protectedRange password="C758" sqref="A188:D188 A191:B191 D191 A193:B193 A195:B195 A197:B197 A199:B199 D199 C189:D189 D203 D193 D195 D197 A189 D201 A201:B201 A203:B203 D205 D207 D209 D211 D213 D215 D217 D219 D221 D223 A205:B205 A207:B207 A209:B209 A211:B211 A213:B213 A215:B215 A217:B217 A219:B219 A221:B221 A223:B223 D225 A225:B225 D227 D229 D231 D234 D236 D238 D240 D242 D244 A246:B246 A227:B227 A229:B229 A231:B231 A234:B234 A236:B236 A238:B238 A240:B240 A242:B242 A244:B244 D246" name="Range1_4_1"/>
    <protectedRange password="C758" sqref="A281:B281 A283" name="Range1_3_2"/>
    <protectedRange password="CF19" sqref="B309" name="lijevo_4_1_1_1_24"/>
    <protectedRange password="CF19" sqref="B309" name="d_4_2_1_1_24"/>
    <protectedRange password="CF19" sqref="B309" name="Range3_5_1_1_1_24"/>
    <protectedRange password="CF19" sqref="B309" name="Ado D_4_2_1_1_24"/>
    <protectedRange password="CF19" sqref="B309" name="Range4_5_1_1_1_24"/>
    <protectedRange password="CF19" sqref="B309" name="DUBRAVKA_4_1_1_1_24"/>
    <protectedRange password="CF19" sqref="B309" name="KLJUC_4_1_1_1_24"/>
    <protectedRange password="CF19" sqref="B309" name="l_4_1_1_1_24"/>
    <protectedRange password="CF19" sqref="B283:B304" name="lijevo_4_1_1_5"/>
    <protectedRange password="CF19" sqref="B283:B304" name="d_4_2_1_5"/>
    <protectedRange password="CF19" sqref="B283:B304" name="Range3_5_1_1_5"/>
    <protectedRange password="CF19" sqref="B283:B304" name="Ado D_4_2_1_5"/>
    <protectedRange password="CF19" sqref="B283:B304" name="Range4_5_1_1_5"/>
    <protectedRange password="CF19" sqref="B283:B304" name="DUBRAVKA_4_1_1_5"/>
    <protectedRange password="CF19" sqref="B283:B304" name="KLJUC_4_1_1_5"/>
    <protectedRange password="CF19" sqref="B283:B304" name="l_4_1_1_5"/>
    <protectedRange password="CF19" sqref="B437 B481 B401 B397 B425 B385" name="lijevo_4_1_1_1_26"/>
    <protectedRange password="CF19" sqref="B437 B481 B401 B397 B425 B385" name="d_4_2_1_1_26"/>
    <protectedRange password="CF19" sqref="B437 B481 B401 B397 B425 B385" name="Range3_5_1_1_1_26"/>
    <protectedRange password="CF19" sqref="B437 B481 B401 B397 B425 B385" name="Ado D_4_2_1_1_26"/>
    <protectedRange password="CF19" sqref="B437 B481 B401 B397 B425 B385" name="Range4_5_1_1_1_26"/>
    <protectedRange password="CF19" sqref="B437 B481 B401 B397 B425 B385" name="DUBRAVKA_4_1_1_1_26"/>
    <protectedRange password="CF19" sqref="B437 B481 B401 B397 B425 B385" name="KLJUC_4_1_1_1_26"/>
    <protectedRange password="CF19" sqref="B437 B481 B401 B397 B425 B385" name="l_4_1_1_1_26"/>
    <protectedRange password="CF19" sqref="B381 B377" name="lijevo_4_1_1_1_1_3"/>
    <protectedRange password="CF19" sqref="B381 B377" name="d_4_2_1_1_1_3"/>
    <protectedRange password="CF19" sqref="B381 B377" name="Range3_5_1_1_1_1_3"/>
    <protectedRange password="CF19" sqref="B381 B377" name="Ado D_4_2_1_1_1_3"/>
    <protectedRange password="CF19" sqref="B381 B377" name="Range4_5_1_1_1_1_3"/>
    <protectedRange password="CF19" sqref="B381 B377" name="DUBRAVKA_4_1_1_1_1_3"/>
    <protectedRange password="CF19" sqref="B381 B377" name="KLJUC_4_1_1_1_1_3"/>
    <protectedRange password="CF19" sqref="B381 B377" name="l_4_1_1_1_1_3"/>
    <protectedRange password="CF19" sqref="B393 B389" name="lijevo_4_1_1_1_2_3"/>
    <protectedRange password="CF19" sqref="B393 B389" name="d_4_2_1_1_2_3"/>
    <protectedRange password="CF19" sqref="B393 B389" name="Range3_5_1_1_1_2_3"/>
    <protectedRange password="CF19" sqref="B393 B389" name="Ado D_4_2_1_1_2_3"/>
    <protectedRange password="CF19" sqref="B393 B389" name="Range4_5_1_1_1_2_3"/>
    <protectedRange password="CF19" sqref="B393 B389" name="DUBRAVKA_4_1_1_1_2_3"/>
    <protectedRange password="CF19" sqref="B393 B389" name="KLJUC_4_1_1_1_2_3"/>
    <protectedRange password="CF19" sqref="B393 B389" name="l_4_1_1_1_2_3"/>
    <protectedRange password="CF19" sqref="B405" name="lijevo_4_1_1_1_3_3"/>
    <protectedRange password="CF19" sqref="B405" name="d_4_2_1_1_3_3"/>
    <protectedRange password="CF19" sqref="B405" name="Range3_5_1_1_1_3_3"/>
    <protectedRange password="CF19" sqref="B405" name="Ado D_4_2_1_1_3_3"/>
    <protectedRange password="CF19" sqref="B405" name="Range4_5_1_1_1_3_3"/>
    <protectedRange password="CF19" sqref="B405" name="DUBRAVKA_4_1_1_1_3_3"/>
    <protectedRange password="CF19" sqref="B405" name="KLJUC_4_1_1_1_3_3"/>
    <protectedRange password="CF19" sqref="B405" name="l_4_1_1_1_3_3"/>
    <protectedRange password="CF19" sqref="B409" name="lijevo_4_1_1_1_4_3"/>
    <protectedRange password="CF19" sqref="B409" name="d_4_2_1_1_4_3"/>
    <protectedRange password="CF19" sqref="B409" name="Range3_5_1_1_1_4_3"/>
    <protectedRange password="CF19" sqref="B409" name="Ado D_4_2_1_1_4_3"/>
    <protectedRange password="CF19" sqref="B409" name="Range4_5_1_1_1_4_3"/>
    <protectedRange password="CF19" sqref="B409" name="DUBRAVKA_4_1_1_1_4_3"/>
    <protectedRange password="CF19" sqref="B409" name="KLJUC_4_1_1_1_4_3"/>
    <protectedRange password="CF19" sqref="B409" name="l_4_1_1_1_4_3"/>
    <protectedRange password="CF19" sqref="B413" name="lijevo_4_1_1_1_5_3"/>
    <protectedRange password="CF19" sqref="B413" name="d_4_2_1_1_5_3"/>
    <protectedRange password="CF19" sqref="B413" name="Range3_5_1_1_1_5_3"/>
    <protectedRange password="CF19" sqref="B413" name="Ado D_4_2_1_1_5_3"/>
    <protectedRange password="CF19" sqref="B413" name="Range4_5_1_1_1_5_3"/>
    <protectedRange password="CF19" sqref="B413" name="DUBRAVKA_4_1_1_1_5_3"/>
    <protectedRange password="CF19" sqref="B413" name="KLJUC_4_1_1_1_5_3"/>
    <protectedRange password="CF19" sqref="B413" name="l_4_1_1_1_5_3"/>
    <protectedRange password="CF19" sqref="B417" name="lijevo_4_1_1_1_6_3"/>
    <protectedRange password="CF19" sqref="B417" name="d_4_2_1_1_6_3"/>
    <protectedRange password="CF19" sqref="B417" name="Range3_5_1_1_1_6_3"/>
    <protectedRange password="CF19" sqref="B417" name="Ado D_4_2_1_1_6_3"/>
    <protectedRange password="CF19" sqref="B417" name="Range4_5_1_1_1_6_3"/>
    <protectedRange password="CF19" sqref="B417" name="DUBRAVKA_4_1_1_1_6_3"/>
    <protectedRange password="CF19" sqref="B417" name="KLJUC_4_1_1_1_6_3"/>
    <protectedRange password="CF19" sqref="B417" name="l_4_1_1_1_6_3"/>
    <protectedRange password="CF19" sqref="B421" name="lijevo_4_1_1_1_7_3"/>
    <protectedRange password="CF19" sqref="B421" name="d_4_2_1_1_7_3"/>
    <protectedRange password="CF19" sqref="B421" name="Range3_5_1_1_1_7_3"/>
    <protectedRange password="CF19" sqref="B421" name="Ado D_4_2_1_1_7_3"/>
    <protectedRange password="CF19" sqref="B421" name="Range4_5_1_1_1_7_3"/>
    <protectedRange password="CF19" sqref="B421" name="DUBRAVKA_4_1_1_1_7_3"/>
    <protectedRange password="CF19" sqref="B421" name="KLJUC_4_1_1_1_7_3"/>
    <protectedRange password="CF19" sqref="B421" name="l_4_1_1_1_7_3"/>
    <protectedRange password="CF19" sqref="B429" name="lijevo_4_1_1_1_8_3"/>
    <protectedRange password="CF19" sqref="B429" name="d_4_2_1_1_8_3"/>
    <protectedRange password="CF19" sqref="B429" name="Range3_5_1_1_1_8_3"/>
    <protectedRange password="CF19" sqref="B429" name="Ado D_4_2_1_1_8_3"/>
    <protectedRange password="CF19" sqref="B429" name="Range4_5_1_1_1_8_3"/>
    <protectedRange password="CF19" sqref="B429" name="DUBRAVKA_4_1_1_1_8_3"/>
    <protectedRange password="CF19" sqref="B429" name="KLJUC_4_1_1_1_8_3"/>
    <protectedRange password="CF19" sqref="B429" name="l_4_1_1_1_8_3"/>
    <protectedRange password="CF19" sqref="B433" name="lijevo_4_1_1_1_9_3"/>
    <protectedRange password="CF19" sqref="B433" name="d_4_2_1_1_9_3"/>
    <protectedRange password="CF19" sqref="B433" name="Range3_5_1_1_1_9_3"/>
    <protectedRange password="CF19" sqref="B433" name="Ado D_4_2_1_1_9_3"/>
    <protectedRange password="CF19" sqref="B433" name="Range4_5_1_1_1_9_3"/>
    <protectedRange password="CF19" sqref="B433" name="DUBRAVKA_4_1_1_1_9_3"/>
    <protectedRange password="CF19" sqref="B433" name="KLJUC_4_1_1_1_9_3"/>
    <protectedRange password="CF19" sqref="B433" name="l_4_1_1_1_9_3"/>
    <protectedRange password="CF19" sqref="B441" name="lijevo_4_1_1_1_10_3"/>
    <protectedRange password="CF19" sqref="B441" name="d_4_2_1_1_10_3"/>
    <protectedRange password="CF19" sqref="B441" name="Range3_5_1_1_1_10_3"/>
    <protectedRange password="CF19" sqref="B441" name="Ado D_4_2_1_1_10_3"/>
    <protectedRange password="CF19" sqref="B441" name="Range4_5_1_1_1_10_3"/>
    <protectedRange password="CF19" sqref="B441" name="DUBRAVKA_4_1_1_1_10_3"/>
    <protectedRange password="CF19" sqref="B441" name="KLJUC_4_1_1_1_10_3"/>
    <protectedRange password="CF19" sqref="B441" name="l_4_1_1_1_10_3"/>
    <protectedRange password="CF19" sqref="B445" name="lijevo_4_1_1_1_11_3"/>
    <protectedRange password="CF19" sqref="B445" name="d_4_2_1_1_11_3"/>
    <protectedRange password="CF19" sqref="B445" name="Range3_5_1_1_1_11_3"/>
    <protectedRange password="CF19" sqref="B445" name="Ado D_4_2_1_1_11_3"/>
    <protectedRange password="CF19" sqref="B445" name="Range4_5_1_1_1_11_3"/>
    <protectedRange password="CF19" sqref="B445" name="DUBRAVKA_4_1_1_1_11_3"/>
    <protectedRange password="CF19" sqref="B445" name="KLJUC_4_1_1_1_11_3"/>
    <protectedRange password="CF19" sqref="B445" name="l_4_1_1_1_11_3"/>
    <protectedRange password="CF19" sqref="B453" name="lijevo_4_1_1_1_12_3"/>
    <protectedRange password="CF19" sqref="B453" name="d_4_2_1_1_12_3"/>
    <protectedRange password="CF19" sqref="B453" name="Range3_5_1_1_1_12_3"/>
    <protectedRange password="CF19" sqref="B453" name="Ado D_4_2_1_1_12_3"/>
    <protectedRange password="CF19" sqref="B453" name="Range4_5_1_1_1_12_3"/>
    <protectedRange password="CF19" sqref="B453" name="DUBRAVKA_4_1_1_1_12_3"/>
    <protectedRange password="CF19" sqref="B453" name="KLJUC_4_1_1_1_12_3"/>
    <protectedRange password="CF19" sqref="B453" name="l_4_1_1_1_12_3"/>
    <protectedRange password="CF19" sqref="B449" name="lijevo_4_1_1_1_13_3"/>
    <protectedRange password="CF19" sqref="B449" name="d_4_2_1_1_13_3"/>
    <protectedRange password="CF19" sqref="B449" name="Range3_5_1_1_1_13_3"/>
    <protectedRange password="CF19" sqref="B449" name="Ado D_4_2_1_1_13_3"/>
    <protectedRange password="CF19" sqref="B449" name="Range4_5_1_1_1_13_3"/>
    <protectedRange password="CF19" sqref="B449" name="DUBRAVKA_4_1_1_1_13_3"/>
    <protectedRange password="CF19" sqref="B449" name="KLJUC_4_1_1_1_13_3"/>
    <protectedRange password="CF19" sqref="B449" name="l_4_1_1_1_13_3"/>
    <protectedRange password="CF19" sqref="B457" name="lijevo_4_1_1_1_14_3"/>
    <protectedRange password="CF19" sqref="B457" name="d_4_2_1_1_14_3"/>
    <protectedRange password="CF19" sqref="B457" name="Range3_5_1_1_1_14_3"/>
    <protectedRange password="CF19" sqref="B457" name="Ado D_4_2_1_1_14_3"/>
    <protectedRange password="CF19" sqref="B457" name="Range4_5_1_1_1_14_3"/>
    <protectedRange password="CF19" sqref="B457" name="DUBRAVKA_4_1_1_1_14_3"/>
    <protectedRange password="CF19" sqref="B457" name="KLJUC_4_1_1_1_14_3"/>
    <protectedRange password="CF19" sqref="B457" name="l_4_1_1_1_14_3"/>
    <protectedRange password="CF19" sqref="B461" name="lijevo_4_1_1_1_15_3"/>
    <protectedRange password="CF19" sqref="B461" name="d_4_2_1_1_15_3"/>
    <protectedRange password="CF19" sqref="B461" name="Range3_5_1_1_1_15_3"/>
    <protectedRange password="CF19" sqref="B461" name="Ado D_4_2_1_1_15_3"/>
    <protectedRange password="CF19" sqref="B461" name="Range4_5_1_1_1_15_3"/>
    <protectedRange password="CF19" sqref="B461" name="DUBRAVKA_4_1_1_1_15_3"/>
    <protectedRange password="CF19" sqref="B461" name="KLJUC_4_1_1_1_15_3"/>
    <protectedRange password="CF19" sqref="B461" name="l_4_1_1_1_15_3"/>
    <protectedRange password="CF19" sqref="B465" name="lijevo_4_1_1_1_16_3"/>
    <protectedRange password="CF19" sqref="B465" name="d_4_2_1_1_16_3"/>
    <protectedRange password="CF19" sqref="B465" name="Range3_5_1_1_1_16_3"/>
    <protectedRange password="CF19" sqref="B465" name="Ado D_4_2_1_1_16_3"/>
    <protectedRange password="CF19" sqref="B465" name="Range4_5_1_1_1_16_3"/>
    <protectedRange password="CF19" sqref="B465" name="DUBRAVKA_4_1_1_1_16_3"/>
    <protectedRange password="CF19" sqref="B465" name="KLJUC_4_1_1_1_16_3"/>
    <protectedRange password="CF19" sqref="B465" name="l_4_1_1_1_16_3"/>
    <protectedRange password="CF19" sqref="B469" name="lijevo_4_1_1_1_17_3"/>
    <protectedRange password="CF19" sqref="B469" name="d_4_2_1_1_17_3"/>
    <protectedRange password="CF19" sqref="B469" name="Range3_5_1_1_1_17_3"/>
    <protectedRange password="CF19" sqref="B469" name="Ado D_4_2_1_1_17_3"/>
    <protectedRange password="CF19" sqref="B469" name="Range4_5_1_1_1_17_3"/>
    <protectedRange password="CF19" sqref="B469" name="DUBRAVKA_4_1_1_1_17_3"/>
    <protectedRange password="CF19" sqref="B469" name="KLJUC_4_1_1_1_17_3"/>
    <protectedRange password="CF19" sqref="B469" name="l_4_1_1_1_17_3"/>
    <protectedRange password="CF19" sqref="B473 B477" name="lijevo_4_1_1_1_18_3"/>
    <protectedRange password="CF19" sqref="B473 B477" name="d_4_2_1_1_18_3"/>
    <protectedRange password="CF19" sqref="B473 B477" name="Range3_5_1_1_1_18_3"/>
    <protectedRange password="CF19" sqref="B473 B477" name="Ado D_4_2_1_1_18_3"/>
    <protectedRange password="CF19" sqref="B473 B477" name="Range4_5_1_1_1_18_3"/>
    <protectedRange password="CF19" sqref="B473 B477" name="DUBRAVKA_4_1_1_1_18_3"/>
    <protectedRange password="CF19" sqref="B473 B477" name="KLJUC_4_1_1_1_18_3"/>
    <protectedRange password="CF19" sqref="B473 B477" name="l_4_1_1_1_18_3"/>
    <protectedRange password="CF19" sqref="B485" name="lijevo_4_1_1_1_19_3"/>
    <protectedRange password="CF19" sqref="B485" name="d_4_2_1_1_19_3"/>
    <protectedRange password="CF19" sqref="B485" name="Range3_5_1_1_1_19_3"/>
    <protectedRange password="CF19" sqref="B485" name="Ado D_4_2_1_1_19_3"/>
    <protectedRange password="CF19" sqref="B485" name="Range4_5_1_1_1_19_3"/>
    <protectedRange password="CF19" sqref="B485" name="DUBRAVKA_4_1_1_1_19_3"/>
    <protectedRange password="CF19" sqref="B485" name="KLJUC_4_1_1_1_19_3"/>
    <protectedRange password="CF19" sqref="B485" name="l_4_1_1_1_19_3"/>
    <protectedRange sqref="E489" name="Range2_5"/>
    <protectedRange sqref="E555:F555 E519:F543 E554" name="Range2_6"/>
    <protectedRange password="C758" sqref="A557:B557 A555:D555 A519:D543" name="Range1_3"/>
    <protectedRange sqref="E850:F852 E848:F848 E832:F832 E835:F836 E839:F839 E665:F665 E598:F601 E669:F694 E833 E837 E840" name="Range2_7"/>
    <protectedRange password="C758" sqref="A848:D848 A850:D851 A665:D665 A598:D601 A669:D670 A672:D694 A671:B671 D671 A852:B852 D852" name="Range1_4"/>
    <protectedRange password="CF19" sqref="C849:D849" name="d_8_1_1_5"/>
    <protectedRange password="CF19" sqref="C849:D849" name="Ado D_10_1_1_5"/>
    <protectedRange password="CF19" sqref="C849:D849" name="DUBRAVKA_9_1_1_5"/>
    <protectedRange password="CF19" sqref="A849" name="lijevo_3_1_1_5"/>
    <protectedRange password="CF19" sqref="A849" name="d_14_1_1_5"/>
    <protectedRange password="CF19" sqref="A849" name="Ado D_2_1_3_5"/>
    <protectedRange password="CF19" sqref="A849" name="DUBRAVKA_2_1_3_5"/>
    <protectedRange password="CF19" sqref="A849" name="KLJUC_1_6_1_5"/>
    <protectedRange password="CF19" sqref="A849" name="l_3_1_1_5"/>
    <protectedRange password="CF19" sqref="B849" name="lijevo_3_1_1_1_3"/>
    <protectedRange password="CF19" sqref="B849" name="d_14_1_1_1_3"/>
    <protectedRange password="CF19" sqref="B849" name="Range3_2_4_1_1_3"/>
    <protectedRange password="CF19" sqref="B849" name="Ado D_2_1_3_1_3"/>
    <protectedRange password="CF19" sqref="B849" name="Range4_2_4_1_1_3"/>
    <protectedRange password="CF19" sqref="B849" name="DUBRAVKA_2_1_3_1_3"/>
    <protectedRange password="CF19" sqref="B849" name="KLJUC_1_6_1_1_3"/>
    <protectedRange password="CF19" sqref="B849" name="l_3_1_1_1_3"/>
    <protectedRange password="CF19" sqref="B835 B832" name="lijevo_4_1_1_8"/>
    <protectedRange password="CF19" sqref="B835 B832" name="d_4_2_1_8"/>
    <protectedRange password="CF19" sqref="B835 B832" name="Range3_5_1_1_8"/>
    <protectedRange password="CF19" sqref="B835 B832" name="Ado D_4_2_1_8"/>
    <protectedRange password="CF19" sqref="B835 B832" name="Range4_5_1_1_8"/>
    <protectedRange password="CF19" sqref="B835 B832" name="DUBRAVKA_4_1_1_8"/>
    <protectedRange password="CF19" sqref="B835 B832" name="KLJUC_4_1_1_8"/>
    <protectedRange password="CF19" sqref="B835 B832" name="l_4_1_1_8"/>
    <protectedRange password="C758" sqref="A666:D667" name="Range1_7_1"/>
    <protectedRange password="C758" sqref="B829:B830" name="Range1_1_1"/>
    <protectedRange sqref="E510:F515" name="Range2_8"/>
    <protectedRange password="CF19" sqref="B515" name="lijevo_4_1_1_6_1_2"/>
    <protectedRange password="CF19" sqref="B515" name="d_4_2_1_6_1_2"/>
    <protectedRange password="CF19" sqref="B515" name="Range3_5_1_1_6_1_2"/>
    <protectedRange password="CF19" sqref="B515" name="Ado D_4_2_1_6_1_2"/>
    <protectedRange password="CF19" sqref="B515" name="Range4_5_1_1_6_1_2"/>
    <protectedRange password="CF19" sqref="B515" name="DUBRAVKA_4_1_1_6_1_2"/>
    <protectedRange password="CF19" sqref="B515" name="KLJUC_4_1_1_6_1_2"/>
    <protectedRange password="CF19" sqref="B515" name="l_4_1_1_6_1_2"/>
    <protectedRange password="CF19" sqref="B510" name="lijevo_4_1_1_9_2_2"/>
    <protectedRange password="CF19" sqref="B510" name="d_4_2_1_9_2_2"/>
    <protectedRange password="CF19" sqref="B510" name="Range3_5_1_1_9_2_2"/>
    <protectedRange password="CF19" sqref="B510" name="Ado D_4_2_1_9_2_2"/>
    <protectedRange password="CF19" sqref="B510" name="Range4_5_1_1_9_2_2"/>
    <protectedRange password="CF19" sqref="B510" name="DUBRAVKA_4_1_1_9_2_2"/>
    <protectedRange password="CF19" sqref="B510" name="KLJUC_4_1_1_9_2_2"/>
    <protectedRange password="CF19" sqref="B510" name="l_4_1_1_9_2_2"/>
    <protectedRange password="C758" sqref="A511:A513" name="Range1_3_4_1_2"/>
    <protectedRange password="CF19" sqref="B511:B514" name="lijevo_4_1_1_5_6_3"/>
    <protectedRange password="CF19" sqref="B511:B514" name="d_4_2_1_5_6_3"/>
    <protectedRange password="CF19" sqref="B511:B514" name="Range3_5_1_1_5_7_3"/>
    <protectedRange password="CF19" sqref="B511:B514" name="Ado D_4_2_1_5_7_3"/>
    <protectedRange password="CF19" sqref="B511:B514" name="Range4_5_1_1_5_7_3"/>
    <protectedRange password="CF19" sqref="B511:B514" name="DUBRAVKA_4_1_1_5_7_3"/>
    <protectedRange password="CF19" sqref="B511:B514" name="KLJUC_4_1_1_5_7_3"/>
    <protectedRange password="CF19" sqref="B511:B514" name="l_4_1_1_5_7_3"/>
    <protectedRange sqref="E1037:F1038" name="Range2_1"/>
    <protectedRange password="C758" sqref="A1037:D1038" name="Range1_1"/>
    <protectedRange sqref="E900:F902" name="Range2_1_1"/>
    <protectedRange password="C758" sqref="C900:D902" name="Range1_1_2"/>
    <protectedRange password="C758" sqref="C1036" name="Range1_3_1"/>
    <protectedRange password="CF19" sqref="B1110 B1101" name="lijevo_5_2_1"/>
    <protectedRange password="CF19" sqref="B1110 B1101" name="d_6_2_1"/>
    <protectedRange password="CF19" sqref="B1110 B1101" name="Range3_5_2_1"/>
    <protectedRange password="CF19" sqref="B1110 B1101" name="Ado D_6_2_1"/>
    <protectedRange password="CF19" sqref="B1110 B1101" name="Range4_5_2_1"/>
    <protectedRange password="CF19" sqref="B1110 B1101" name="DUBRAVKA_6_2_1"/>
    <protectedRange password="CF19" sqref="B1110 B1101" name="KLJUC_8_2_1"/>
    <protectedRange password="CF19" sqref="B1110 B1101" name="l_5_2_1"/>
    <protectedRange password="CF19" sqref="B1105 B1096" name="KLJUC_4"/>
    <protectedRange password="CF19" sqref="B1105 B1096" name="d_15"/>
    <protectedRange password="CF19" sqref="B1105 B1096" name="Range3_35_1"/>
    <protectedRange password="CF19" sqref="B1105 B1096" name="Ado D_35_1"/>
    <protectedRange password="CF19" sqref="B1105 B1096" name="Range4_35_1"/>
    <protectedRange password="CF19" sqref="B1105 B1096" name="DUBRAVKA_35_1"/>
    <protectedRange password="CF19" sqref="B1100 B1098 B1109 B1131 B1107" name="lijevo_5"/>
    <protectedRange password="CF19" sqref="B1100 B1098 B1109 B1131 B1107" name="d_6"/>
    <protectedRange password="CF19" sqref="B1100 B1098 B1109 B1131 B1107" name="Range3_5"/>
    <protectedRange password="CF19" sqref="B1100 B1098 B1109 B1131 B1107" name="Ado D_6"/>
    <protectedRange password="CF19" sqref="B1100 B1098 B1109 B1131 B1107" name="Range4_5"/>
    <protectedRange password="CF19" sqref="B1100 B1098 B1109 B1131 B1107" name="DUBRAVKA_6"/>
    <protectedRange password="CF19" sqref="B1100 B1098 B1109 B1131 B1107" name="KLJUC_8"/>
    <protectedRange password="CF19" sqref="B1100 B1098 B1109 B1131 B1107" name="l_5"/>
    <protectedRange password="CF19" sqref="B1106 B1097" name="lijevo_4"/>
    <protectedRange password="CF19" sqref="B1106 B1097" name="d_5"/>
    <protectedRange password="CF19" sqref="B1106 B1097" name="Range3_2"/>
    <protectedRange password="CF19" sqref="B1106 B1097" name="Ado D_2"/>
    <protectedRange password="CF19" sqref="B1106 B1097" name="Range4_2"/>
    <protectedRange password="CF19" sqref="B1106 B1097" name="DUBRAVKA_2"/>
    <protectedRange password="CF19" sqref="B1106 B1097" name="KLJUC_6"/>
    <protectedRange password="CF19" sqref="B1106 B1097" name="l_4"/>
    <protectedRange password="CF19" sqref="B1122" name="lijevo_5_4_2_1"/>
    <protectedRange password="CF19" sqref="B1122" name="d_6_3_1_2_1"/>
    <protectedRange password="CF19" sqref="B1122" name="Range3_5_3_1_2_1"/>
    <protectedRange password="CF19" sqref="B1122" name="Ado D_6_3_1_2_1"/>
    <protectedRange password="CF19" sqref="B1122" name="Range4_5_3_1_2_1"/>
    <protectedRange password="CF19" sqref="B1122" name="DUBRAVKA_6_3_1_2_1"/>
    <protectedRange password="CF19" sqref="B1122" name="KLJUC_8_3_2_1"/>
    <protectedRange password="CF19" sqref="B1122" name="l_5_4_2_1"/>
    <protectedRange password="CF19" sqref="B1135" name="lijevo_5_3_1_1"/>
    <protectedRange password="CF19" sqref="B1135" name="d_5_2_1_1"/>
    <protectedRange password="CF19" sqref="B1135" name="DUBRAVKA_4_1_1"/>
    <protectedRange password="CF19" sqref="B1135" name="l_5_3_1_1"/>
    <protectedRange password="CF19" sqref="B1136:B1139 B1133:B1134" name="lijevo_6_1_1"/>
    <protectedRange password="CF19" sqref="B1136:B1139 B1133:B1134" name="d_6_3_2_1"/>
    <protectedRange password="CF19" sqref="B1136:B1139 B1133:B1134" name="Range3_5_3_2_1"/>
    <protectedRange password="CF19" sqref="B1136:B1139 B1133:B1134" name="Ado D_6_3_2_1"/>
    <protectedRange password="CF19" sqref="B1136:B1139 B1133:B1134" name="Range4_5_3_2_1"/>
    <protectedRange password="CF19" sqref="B1136:B1139 B1133:B1134" name="DUBRAVKA_6_3_2_1"/>
    <protectedRange password="CF19" sqref="B1136:B1139 B1133:B1134" name="KLJUC_6_2_1_1"/>
    <protectedRange password="CF19" sqref="B1136:B1139 B1133:B1134" name="l_6_1_1"/>
    <protectedRange password="CF19" sqref="B1126" name="lijevo_5_2_1_1"/>
    <protectedRange password="CF19" sqref="B1126" name="d_6_2_1_1"/>
    <protectedRange password="CF19" sqref="B1126" name="Range3_5_2_1_1"/>
    <protectedRange password="CF19" sqref="B1126" name="Ado D_6_2_1_1"/>
    <protectedRange password="CF19" sqref="B1126" name="Range4_5_2_1_1"/>
    <protectedRange password="CF19" sqref="B1126" name="DUBRAVKA_6_2_1_1"/>
    <protectedRange password="CF19" sqref="B1126" name="KLJUC_8_2_1_1"/>
    <protectedRange password="CF19" sqref="B1126" name="l_5_2_1_1"/>
    <protectedRange password="CF19" sqref="B1119" name="KLJUC_4_1"/>
    <protectedRange password="CF19" sqref="B1119" name="d_15_1"/>
    <protectedRange password="CF19" sqref="B1119" name="Range3_35_1_1"/>
    <protectedRange password="CF19" sqref="B1119" name="Ado D_35_1_1"/>
    <protectedRange password="CF19" sqref="B1119" name="Range4_35_1_1"/>
    <protectedRange password="CF19" sqref="B1119" name="DUBRAVKA_35_1_1"/>
    <protectedRange password="CF19" sqref="B1120" name="lijevo_5_1"/>
    <protectedRange password="CF19" sqref="B1120" name="d_6_1"/>
    <protectedRange password="CF19" sqref="B1120" name="Range3_5_1"/>
    <protectedRange password="CF19" sqref="B1120" name="Ado D_6_1"/>
    <protectedRange password="CF19" sqref="B1120" name="Range4_5_1"/>
    <protectedRange password="CF19" sqref="B1120" name="DUBRAVKA_6_1"/>
    <protectedRange password="CF19" sqref="B1120" name="KLJUC_8_1"/>
    <protectedRange password="CF19" sqref="B1120" name="l_5_1"/>
    <protectedRange password="CF19" sqref="B323" name="lijevo_4_1_1_5_2"/>
    <protectedRange password="CF19" sqref="B323" name="d_4_2_1_5_2"/>
    <protectedRange password="CF19" sqref="B323" name="Range3_5_1_1_5_2"/>
    <protectedRange password="CF19" sqref="B323" name="Ado D_4_2_1_5_2"/>
    <protectedRange password="CF19" sqref="B323" name="Range4_5_1_1_5_2"/>
    <protectedRange password="CF19" sqref="B323" name="DUBRAVKA_4_1_1_5_2"/>
    <protectedRange password="CF19" sqref="B323" name="KLJUC_4_1_1_5_2"/>
    <protectedRange password="CF19" sqref="B323" name="l_4_1_1_5_2"/>
    <protectedRange password="CF19" sqref="B328" name="lijevo_4_1_1_6_1_3"/>
    <protectedRange password="CF19" sqref="B328" name="d_4_2_1_6_1_3"/>
    <protectedRange password="CF19" sqref="B328" name="Range3_5_1_1_6_1_3"/>
    <protectedRange password="CF19" sqref="B328" name="Ado D_4_2_1_6_1_3"/>
    <protectedRange password="CF19" sqref="B328" name="Range4_5_1_1_6_1_3"/>
    <protectedRange password="CF19" sqref="B328" name="DUBRAVKA_4_1_1_6_1_3"/>
    <protectedRange password="CF19" sqref="B328" name="KLJUC_4_1_1_6_1_3"/>
    <protectedRange password="CF19" sqref="B328" name="l_4_1_1_6_1_3"/>
    <protectedRange password="CF19" sqref="B312" name="lijevo_4_1_1_9_2_3"/>
    <protectedRange password="CF19" sqref="B312" name="d_4_2_1_9_2_3"/>
    <protectedRange password="CF19" sqref="B312" name="Range3_5_1_1_9_2_3"/>
    <protectedRange password="CF19" sqref="B312" name="Ado D_4_2_1_9_2_3"/>
    <protectedRange password="CF19" sqref="B312" name="Range4_5_1_1_9_2_3"/>
    <protectedRange password="CF19" sqref="B312" name="DUBRAVKA_4_1_1_9_2_3"/>
    <protectedRange password="CF19" sqref="B312" name="KLJUC_4_1_1_9_2_3"/>
    <protectedRange password="CF19" sqref="B312" name="l_4_1_1_9_2_3"/>
    <protectedRange password="C758" sqref="A312:A325" name="Range1_3_4_1_3"/>
    <protectedRange password="CF19" sqref="B313:B322 B324:B327" name="lijevo_4_1_1_5_6_1"/>
    <protectedRange password="CF19" sqref="B313:B322 B324:B327" name="d_4_2_1_5_6_1"/>
    <protectedRange password="CF19" sqref="B313:B322 B324:B327" name="Range3_5_1_1_5_7_1"/>
    <protectedRange password="CF19" sqref="B313:B322 B324:B327" name="Ado D_4_2_1_5_7_1"/>
    <protectedRange password="CF19" sqref="B313:B322 B324:B327" name="Range4_5_1_1_5_7_1"/>
    <protectedRange password="CF19" sqref="B313:B322 B324:B327" name="DUBRAVKA_4_1_1_5_7_1"/>
    <protectedRange password="CF19" sqref="B313:B322 B324:B327" name="KLJUC_4_1_1_5_7_1"/>
    <protectedRange password="CF19" sqref="B313:B322 B324:B327" name="l_4_1_1_5_7_1"/>
    <protectedRange password="CF19" sqref="B373" name="lijevo_4_1_1_1_1"/>
    <protectedRange password="CF19" sqref="B373" name="d_4_2_1_1_1"/>
    <protectedRange password="CF19" sqref="B373" name="Range3_5_1_1_1_1"/>
    <protectedRange password="CF19" sqref="B373" name="Ado D_4_2_1_1_1"/>
    <protectedRange password="CF19" sqref="B373" name="Range4_5_1_1_1_1"/>
    <protectedRange password="CF19" sqref="B373" name="DUBRAVKA_4_1_1_1_1"/>
    <protectedRange password="CF19" sqref="B373" name="KLJUC_4_1_1_1_1"/>
    <protectedRange password="CF19" sqref="B373" name="l_4_1_1_1"/>
    <protectedRange password="CF19" sqref="B366:B372" name="lijevo_4_1_1_7_2"/>
    <protectedRange password="CF19" sqref="B366:B372" name="d_4_2_1_7_2"/>
    <protectedRange password="CF19" sqref="B366:B372" name="Range3_5_1_1_7_2"/>
    <protectedRange password="CF19" sqref="B366:B372" name="Ado D_4_2_1_7_2"/>
    <protectedRange password="CF19" sqref="B366:B372" name="Range4_5_1_1_7_2"/>
    <protectedRange password="CF19" sqref="B366:B372" name="DUBRAVKA_4_1_1_7_2"/>
    <protectedRange password="CF19" sqref="B366:B372" name="KLJUC_4_1_1_7_2"/>
    <protectedRange password="CF19" sqref="B366:B372" name="l_4_1_1_7_2"/>
    <protectedRange password="CF19" sqref="B352 B374" name="lijevo_4_1_1_7_1_1"/>
    <protectedRange password="CF19" sqref="B352 B374" name="d_4_2_1_7_1_1"/>
    <protectedRange password="CF19" sqref="B352 B374" name="Range3_5_1_1_7_1_1"/>
    <protectedRange password="CF19" sqref="B352 B374" name="Ado D_4_2_1_7_1_1"/>
    <protectedRange password="CF19" sqref="B352 B374" name="Range4_5_1_1_7_1_1"/>
    <protectedRange password="CF19" sqref="B352 B374" name="DUBRAVKA_4_1_1_7_1_1"/>
    <protectedRange password="CF19" sqref="B352 B374" name="KLJUC_4_1_1_7_1_1"/>
    <protectedRange password="CF19" sqref="B352 B374" name="l_4_1_1_7_1_1"/>
    <protectedRange password="CF19" sqref="B353:B365" name="lijevo_4_1_1_5_6_1_2"/>
    <protectedRange password="CF19" sqref="B353:B365" name="d_4_2_1_5_6_1_2"/>
    <protectedRange password="CF19" sqref="B353:B365" name="Range3_5_1_1_5_7_1_2"/>
    <protectedRange password="CF19" sqref="B353:B365" name="Ado D_4_2_1_5_7_1_2"/>
    <protectedRange password="CF19" sqref="B353:B365" name="Range4_5_1_1_5_7_1_2"/>
    <protectedRange password="CF19" sqref="B353:B365" name="DUBRAVKA_4_1_1_5_7_1_2"/>
    <protectedRange password="CF19" sqref="B353:B365" name="KLJUC_4_1_1_5_7_1_2"/>
    <protectedRange password="CF19" sqref="B353:B365" name="l_4_1_1_5_7_1_2"/>
    <protectedRange sqref="E1:E3" name="Range2_2"/>
    <protectedRange password="C758" sqref="A1:B3 F1:F3 D1:D3" name="Range1_5"/>
  </protectedRanges>
  <mergeCells count="275">
    <mergeCell ref="B1:F1"/>
    <mergeCell ref="I1096:M1100"/>
    <mergeCell ref="I1105:M1105"/>
    <mergeCell ref="I1119:M1119"/>
    <mergeCell ref="E1143:F1143"/>
    <mergeCell ref="B1080:E1080"/>
    <mergeCell ref="B1081:E1081"/>
    <mergeCell ref="B1083:E1083"/>
    <mergeCell ref="B1084:E1084"/>
    <mergeCell ref="B1085:E1085"/>
    <mergeCell ref="B1086:E1086"/>
    <mergeCell ref="B1074:E1074"/>
    <mergeCell ref="B1075:E1075"/>
    <mergeCell ref="B1076:E1076"/>
    <mergeCell ref="B1077:E1077"/>
    <mergeCell ref="B1078:E1078"/>
    <mergeCell ref="B1079:E1079"/>
    <mergeCell ref="B1068:E1068"/>
    <mergeCell ref="B1069:E1069"/>
    <mergeCell ref="B1070:E1070"/>
    <mergeCell ref="B1071:E1071"/>
    <mergeCell ref="B1072:E1072"/>
    <mergeCell ref="B1073:E1073"/>
    <mergeCell ref="B1062:E1062"/>
    <mergeCell ref="B1063:E1063"/>
    <mergeCell ref="B1064:D1064"/>
    <mergeCell ref="B1065:D1065"/>
    <mergeCell ref="B1066:E1066"/>
    <mergeCell ref="B1067:E1067"/>
    <mergeCell ref="B1054:E1054"/>
    <mergeCell ref="B1055:E1055"/>
    <mergeCell ref="B1056:E1056"/>
    <mergeCell ref="B1057:E1057"/>
    <mergeCell ref="B1058:E1058"/>
    <mergeCell ref="B1061:E1061"/>
    <mergeCell ref="B1025:F1025"/>
    <mergeCell ref="B1026:F1026"/>
    <mergeCell ref="B1027:F1027"/>
    <mergeCell ref="B1028:F1028"/>
    <mergeCell ref="B1049:D1049"/>
    <mergeCell ref="B1050:E1050"/>
    <mergeCell ref="B1011:F1011"/>
    <mergeCell ref="B1012:F1012"/>
    <mergeCell ref="B1021:F1021"/>
    <mergeCell ref="B1022:F1022"/>
    <mergeCell ref="B1023:F1023"/>
    <mergeCell ref="B1024:F1024"/>
    <mergeCell ref="B1009:F1009"/>
    <mergeCell ref="B1010:F1010"/>
    <mergeCell ref="B975:F975"/>
    <mergeCell ref="B976:F976"/>
    <mergeCell ref="B969:F969"/>
    <mergeCell ref="B970:F970"/>
    <mergeCell ref="B971:F971"/>
    <mergeCell ref="B972:F972"/>
    <mergeCell ref="B973:F973"/>
    <mergeCell ref="B974:F974"/>
    <mergeCell ref="B963:F963"/>
    <mergeCell ref="B964:F964"/>
    <mergeCell ref="B965:F965"/>
    <mergeCell ref="B966:F966"/>
    <mergeCell ref="B967:F967"/>
    <mergeCell ref="B968:F968"/>
    <mergeCell ref="E932:F932"/>
    <mergeCell ref="E933:F933"/>
    <mergeCell ref="B934:F934"/>
    <mergeCell ref="B960:F960"/>
    <mergeCell ref="B961:F961"/>
    <mergeCell ref="B962:F962"/>
    <mergeCell ref="E926:F926"/>
    <mergeCell ref="E927:F927"/>
    <mergeCell ref="E928:F928"/>
    <mergeCell ref="E929:F929"/>
    <mergeCell ref="E930:F930"/>
    <mergeCell ref="E931:F931"/>
    <mergeCell ref="B923:D923"/>
    <mergeCell ref="E923:F923"/>
    <mergeCell ref="B924:D924"/>
    <mergeCell ref="E924:F924"/>
    <mergeCell ref="B925:C925"/>
    <mergeCell ref="E925:F925"/>
    <mergeCell ref="B915:F915"/>
    <mergeCell ref="B916:F916"/>
    <mergeCell ref="B920:F920"/>
    <mergeCell ref="B921:F921"/>
    <mergeCell ref="B922:D922"/>
    <mergeCell ref="E922:F922"/>
    <mergeCell ref="B913:F913"/>
    <mergeCell ref="B914:F914"/>
    <mergeCell ref="B883:F883"/>
    <mergeCell ref="B884:F884"/>
    <mergeCell ref="B885:F885"/>
    <mergeCell ref="B886:F886"/>
    <mergeCell ref="B887:F887"/>
    <mergeCell ref="B888:F888"/>
    <mergeCell ref="B872:F872"/>
    <mergeCell ref="B878:F878"/>
    <mergeCell ref="B879:F879"/>
    <mergeCell ref="B880:F880"/>
    <mergeCell ref="B881:F881"/>
    <mergeCell ref="B882:F882"/>
    <mergeCell ref="B866:F866"/>
    <mergeCell ref="B867:F867"/>
    <mergeCell ref="B868:F868"/>
    <mergeCell ref="B869:F869"/>
    <mergeCell ref="B870:F870"/>
    <mergeCell ref="B871:F871"/>
    <mergeCell ref="B860:F860"/>
    <mergeCell ref="B861:F861"/>
    <mergeCell ref="B862:F862"/>
    <mergeCell ref="B863:F863"/>
    <mergeCell ref="B864:F864"/>
    <mergeCell ref="B865:F865"/>
    <mergeCell ref="B685:F685"/>
    <mergeCell ref="B686:F686"/>
    <mergeCell ref="B687:F687"/>
    <mergeCell ref="B688:F688"/>
    <mergeCell ref="B689:F689"/>
    <mergeCell ref="B690:F690"/>
    <mergeCell ref="B679:F679"/>
    <mergeCell ref="B680:F680"/>
    <mergeCell ref="B681:F681"/>
    <mergeCell ref="B682:F682"/>
    <mergeCell ref="B683:F683"/>
    <mergeCell ref="B684:F684"/>
    <mergeCell ref="B662:H662"/>
    <mergeCell ref="B663:H663"/>
    <mergeCell ref="B664:F664"/>
    <mergeCell ref="B676:F676"/>
    <mergeCell ref="B677:F677"/>
    <mergeCell ref="B678:F678"/>
    <mergeCell ref="B656:H656"/>
    <mergeCell ref="B657:H657"/>
    <mergeCell ref="B658:H658"/>
    <mergeCell ref="B659:H659"/>
    <mergeCell ref="B660:H660"/>
    <mergeCell ref="B661:H661"/>
    <mergeCell ref="B650:F650"/>
    <mergeCell ref="A651:H651"/>
    <mergeCell ref="B652:H652"/>
    <mergeCell ref="B653:H653"/>
    <mergeCell ref="B654:H654"/>
    <mergeCell ref="B655:H655"/>
    <mergeCell ref="A644:H644"/>
    <mergeCell ref="B645:F645"/>
    <mergeCell ref="B646:F646"/>
    <mergeCell ref="B647:F647"/>
    <mergeCell ref="B648:I648"/>
    <mergeCell ref="B649:F649"/>
    <mergeCell ref="B638:F638"/>
    <mergeCell ref="B639:F639"/>
    <mergeCell ref="B640:F640"/>
    <mergeCell ref="B641:F641"/>
    <mergeCell ref="B642:F642"/>
    <mergeCell ref="B643:F643"/>
    <mergeCell ref="B632:F632"/>
    <mergeCell ref="B633:F633"/>
    <mergeCell ref="B634:F634"/>
    <mergeCell ref="B635:F635"/>
    <mergeCell ref="B636:F636"/>
    <mergeCell ref="B637:F637"/>
    <mergeCell ref="B626:I626"/>
    <mergeCell ref="B627:I627"/>
    <mergeCell ref="B628:F628"/>
    <mergeCell ref="B629:F629"/>
    <mergeCell ref="A630:H630"/>
    <mergeCell ref="B631:F631"/>
    <mergeCell ref="B620:I620"/>
    <mergeCell ref="B621:F621"/>
    <mergeCell ref="B622:F622"/>
    <mergeCell ref="B623:F623"/>
    <mergeCell ref="B624:F624"/>
    <mergeCell ref="B625:F625"/>
    <mergeCell ref="A614:H614"/>
    <mergeCell ref="B615:I615"/>
    <mergeCell ref="B616:I616"/>
    <mergeCell ref="B617:I617"/>
    <mergeCell ref="B618:I618"/>
    <mergeCell ref="B619:I619"/>
    <mergeCell ref="B608:D608"/>
    <mergeCell ref="B609:F609"/>
    <mergeCell ref="B610:D610"/>
    <mergeCell ref="A611:H611"/>
    <mergeCell ref="B612:F612"/>
    <mergeCell ref="B613:D613"/>
    <mergeCell ref="B602:D602"/>
    <mergeCell ref="B603:D603"/>
    <mergeCell ref="A604:H604"/>
    <mergeCell ref="A605:H605"/>
    <mergeCell ref="B606:F606"/>
    <mergeCell ref="B607:F607"/>
    <mergeCell ref="B573:F573"/>
    <mergeCell ref="B574:F574"/>
    <mergeCell ref="B575:F575"/>
    <mergeCell ref="B576:F576"/>
    <mergeCell ref="B577:F577"/>
    <mergeCell ref="B578:F578"/>
    <mergeCell ref="B567:F567"/>
    <mergeCell ref="B568:F568"/>
    <mergeCell ref="B569:F569"/>
    <mergeCell ref="B570:F570"/>
    <mergeCell ref="B571:F571"/>
    <mergeCell ref="B572:F572"/>
    <mergeCell ref="B542:F542"/>
    <mergeCell ref="B562:F562"/>
    <mergeCell ref="B563:F563"/>
    <mergeCell ref="B564:F564"/>
    <mergeCell ref="B565:F565"/>
    <mergeCell ref="B566:F566"/>
    <mergeCell ref="B536:F536"/>
    <mergeCell ref="B537:F537"/>
    <mergeCell ref="B538:F538"/>
    <mergeCell ref="B539:F539"/>
    <mergeCell ref="B540:F540"/>
    <mergeCell ref="B541:F541"/>
    <mergeCell ref="B530:F530"/>
    <mergeCell ref="B531:F531"/>
    <mergeCell ref="B532:F532"/>
    <mergeCell ref="B533:F533"/>
    <mergeCell ref="B534:F534"/>
    <mergeCell ref="B535:F535"/>
    <mergeCell ref="B524:F524"/>
    <mergeCell ref="B525:F525"/>
    <mergeCell ref="B526:F526"/>
    <mergeCell ref="B527:F527"/>
    <mergeCell ref="B528:F528"/>
    <mergeCell ref="B529:F529"/>
    <mergeCell ref="B270:F270"/>
    <mergeCell ref="B271:F271"/>
    <mergeCell ref="B272:F272"/>
    <mergeCell ref="B273:F273"/>
    <mergeCell ref="B274:F274"/>
    <mergeCell ref="B523:F523"/>
    <mergeCell ref="B264:F264"/>
    <mergeCell ref="B265:F265"/>
    <mergeCell ref="B266:F266"/>
    <mergeCell ref="B267:F267"/>
    <mergeCell ref="B268:F268"/>
    <mergeCell ref="B269:F269"/>
    <mergeCell ref="B258:F258"/>
    <mergeCell ref="B259:D259"/>
    <mergeCell ref="B260:F260"/>
    <mergeCell ref="B261:F261"/>
    <mergeCell ref="B262:F262"/>
    <mergeCell ref="B263:F263"/>
    <mergeCell ref="B46:F46"/>
    <mergeCell ref="B253:F253"/>
    <mergeCell ref="B254:F254"/>
    <mergeCell ref="B255:F255"/>
    <mergeCell ref="B256:F256"/>
    <mergeCell ref="B257:F257"/>
    <mergeCell ref="B40:F40"/>
    <mergeCell ref="B41:F41"/>
    <mergeCell ref="B42:F42"/>
    <mergeCell ref="B43:F43"/>
    <mergeCell ref="B44:F44"/>
    <mergeCell ref="B45:F45"/>
    <mergeCell ref="B19:F19"/>
    <mergeCell ref="B20:F20"/>
    <mergeCell ref="B36:F36"/>
    <mergeCell ref="B37:F37"/>
    <mergeCell ref="B38:F38"/>
    <mergeCell ref="B39:F39"/>
    <mergeCell ref="B13:F13"/>
    <mergeCell ref="B14:F14"/>
    <mergeCell ref="B15:F15"/>
    <mergeCell ref="B16:F16"/>
    <mergeCell ref="B17:F17"/>
    <mergeCell ref="B18:F18"/>
    <mergeCell ref="B4:F4"/>
    <mergeCell ref="B8:F8"/>
    <mergeCell ref="B9:F9"/>
    <mergeCell ref="B10:F10"/>
    <mergeCell ref="B11:F11"/>
    <mergeCell ref="B12:F12"/>
  </mergeCells>
  <pageMargins left="0.39370078740157483" right="0.11811023622047245" top="0.59055118110236227" bottom="0.39370078740157483" header="0.31496062992125984" footer="0.15748031496062992"/>
  <pageSetup paperSize="9" scale="91" orientation="portrait" useFirstPageNumber="1" r:id="rId1"/>
  <headerFooter alignWithMargins="0">
    <oddHeader>&amp;R&amp;"Arial Narrow,Regular"&amp;7FABRIKARHITEKTI  D.O.O. ZA PROJEKTIRANJE | OIB 64639141070 | KAČIĆEVA 6A | ZG | T 00 385 1 3907042 | M 00 385 91 5021163 | WWW.FABRIKA-ARHITEKTI.COM</oddHeader>
    <oddFooter>&amp;R&amp;"Arial Narrow,Regular"&amp;8POPRAVAK KONSTRUKCIJE ZGRADE NAKON POTRESA | K.Č.BR. 1983/1 K.O. CENTAR | ILICA 73 | ZAGREB | 02/2021 |||||||||||||||||||||||||||||||||||||  &amp;P/106</oddFooter>
  </headerFooter>
  <rowBreaks count="36" manualBreakCount="36">
    <brk id="21" max="5" man="1"/>
    <brk id="31" max="5" man="1"/>
    <brk id="47" max="5" man="1"/>
    <brk id="95" max="5" man="1"/>
    <brk id="141" max="5" man="1"/>
    <brk id="185" max="5" man="1"/>
    <brk id="248" max="5" man="1"/>
    <brk id="275" max="5" man="1"/>
    <brk id="311" max="5" man="1"/>
    <brk id="360" max="5" man="1"/>
    <brk id="378" max="5" man="1"/>
    <brk id="490" max="5" man="1"/>
    <brk id="509" max="5" man="1"/>
    <brk id="518" max="5" man="1"/>
    <brk id="543" max="5" man="1"/>
    <brk id="557" max="5" man="1"/>
    <brk id="579" max="5" man="1"/>
    <brk id="597" max="5" man="1"/>
    <brk id="671" max="5" man="1"/>
    <brk id="691" max="5" man="1"/>
    <brk id="718" max="5" man="1"/>
    <brk id="757" max="5" man="1"/>
    <brk id="795" max="5" man="1"/>
    <brk id="855" max="5" man="1"/>
    <brk id="873" max="5" man="1"/>
    <brk id="889" max="5" man="1"/>
    <brk id="908" max="5" man="1"/>
    <brk id="939" max="5" man="1"/>
    <brk id="955" max="5" man="1"/>
    <brk id="977" max="5" man="1"/>
    <brk id="1004" max="5" man="1"/>
    <brk id="1029" max="5" man="1"/>
    <brk id="1039" max="5" man="1"/>
    <brk id="1087" max="5" man="1"/>
    <brk id="1113" max="5" man="1"/>
    <brk id="1129"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98"/>
  <sheetViews>
    <sheetView showZeros="0" tabSelected="1" view="pageBreakPreview" topLeftCell="A54" zoomScale="60" zoomScaleNormal="70" zoomScalePageLayoutView="70" workbookViewId="0">
      <selection activeCell="E78" sqref="E78"/>
    </sheetView>
  </sheetViews>
  <sheetFormatPr defaultColWidth="9.28515625" defaultRowHeight="19.5" x14ac:dyDescent="0.35"/>
  <cols>
    <col min="1" max="1" width="7.7109375" style="2" customWidth="1"/>
    <col min="2" max="2" width="43.28515625" style="2" customWidth="1"/>
    <col min="3" max="3" width="8.5703125" style="419" customWidth="1"/>
    <col min="4" max="4" width="13.42578125" style="2" customWidth="1"/>
    <col min="5" max="5" width="14.5703125" style="2" customWidth="1"/>
    <col min="6" max="6" width="16.42578125" style="2" customWidth="1"/>
    <col min="7" max="16384" width="9.28515625" style="2"/>
  </cols>
  <sheetData>
    <row r="1" spans="1:6" ht="21" x14ac:dyDescent="0.35">
      <c r="A1" s="491" t="s">
        <v>23</v>
      </c>
      <c r="B1" s="491"/>
      <c r="C1" s="491"/>
      <c r="D1" s="491"/>
      <c r="E1" s="491"/>
      <c r="F1" s="491"/>
    </row>
    <row r="2" spans="1:6" x14ac:dyDescent="0.35">
      <c r="A2" s="1"/>
      <c r="B2" s="412"/>
      <c r="C2" s="7"/>
    </row>
    <row r="3" spans="1:6" ht="21" x14ac:dyDescent="0.35">
      <c r="A3" s="450" t="s">
        <v>18</v>
      </c>
      <c r="B3" s="492" t="s">
        <v>1798</v>
      </c>
      <c r="C3" s="493"/>
      <c r="D3" s="493"/>
      <c r="E3" s="493"/>
      <c r="F3" s="494"/>
    </row>
    <row r="4" spans="1:6" ht="37.15" customHeight="1" x14ac:dyDescent="0.35">
      <c r="A4" s="414" t="s">
        <v>140</v>
      </c>
      <c r="B4" s="479" t="s">
        <v>1701</v>
      </c>
      <c r="C4" s="480"/>
      <c r="D4" s="480"/>
      <c r="E4" s="480"/>
      <c r="F4" s="481"/>
    </row>
    <row r="5" spans="1:6" x14ac:dyDescent="0.35">
      <c r="A5" s="401" t="s">
        <v>66</v>
      </c>
      <c r="B5" s="490" t="s">
        <v>45</v>
      </c>
      <c r="C5" s="490"/>
      <c r="D5" s="490"/>
      <c r="E5" s="490"/>
      <c r="F5" s="432">
        <f>'Prihvatljivi troškovi'!F76</f>
        <v>0</v>
      </c>
    </row>
    <row r="6" spans="1:6" x14ac:dyDescent="0.35">
      <c r="A6" s="404" t="s">
        <v>67</v>
      </c>
      <c r="B6" s="490" t="s">
        <v>47</v>
      </c>
      <c r="C6" s="490"/>
      <c r="D6" s="490"/>
      <c r="E6" s="490"/>
      <c r="F6" s="432">
        <f>'Prihvatljivi troškovi'!F144</f>
        <v>0</v>
      </c>
    </row>
    <row r="7" spans="1:6" x14ac:dyDescent="0.35">
      <c r="A7" s="402" t="s">
        <v>68</v>
      </c>
      <c r="B7" s="490" t="s">
        <v>43</v>
      </c>
      <c r="C7" s="490"/>
      <c r="D7" s="490"/>
      <c r="E7" s="490"/>
      <c r="F7" s="432">
        <f>'Prihvatljivi troškovi'!F155</f>
        <v>0</v>
      </c>
    </row>
    <row r="8" spans="1:6" x14ac:dyDescent="0.35">
      <c r="A8" s="402" t="s">
        <v>30</v>
      </c>
      <c r="B8" s="490" t="s">
        <v>32</v>
      </c>
      <c r="C8" s="490"/>
      <c r="D8" s="490"/>
      <c r="E8" s="490"/>
      <c r="F8" s="432">
        <f>'Prihvatljivi troškovi'!F342</f>
        <v>0</v>
      </c>
    </row>
    <row r="9" spans="1:6" x14ac:dyDescent="0.35">
      <c r="A9" s="402" t="s">
        <v>38</v>
      </c>
      <c r="B9" s="490" t="s">
        <v>31</v>
      </c>
      <c r="C9" s="490"/>
      <c r="D9" s="490"/>
      <c r="E9" s="490"/>
      <c r="F9" s="432">
        <f>'Prihvatljivi troškovi'!F381</f>
        <v>0</v>
      </c>
    </row>
    <row r="10" spans="1:6" x14ac:dyDescent="0.35">
      <c r="A10" s="402" t="s">
        <v>90</v>
      </c>
      <c r="B10" s="490" t="s">
        <v>22</v>
      </c>
      <c r="C10" s="490"/>
      <c r="D10" s="490"/>
      <c r="E10" s="490"/>
      <c r="F10" s="432">
        <f>'Prihvatljivi troškovi'!F420</f>
        <v>0</v>
      </c>
    </row>
    <row r="11" spans="1:6" ht="36.6" customHeight="1" x14ac:dyDescent="0.35">
      <c r="A11" s="403"/>
      <c r="B11" s="489" t="s">
        <v>1702</v>
      </c>
      <c r="C11" s="489"/>
      <c r="D11" s="489"/>
      <c r="E11" s="489"/>
      <c r="F11" s="435">
        <f>SUM(F5:F10)</f>
        <v>0</v>
      </c>
    </row>
    <row r="12" spans="1:6" x14ac:dyDescent="0.35">
      <c r="A12" s="412"/>
      <c r="B12" s="16"/>
      <c r="C12" s="2"/>
      <c r="D12" s="3"/>
      <c r="E12" s="3"/>
      <c r="F12" s="7"/>
    </row>
    <row r="13" spans="1:6" x14ac:dyDescent="0.35">
      <c r="A13" s="400" t="s">
        <v>141</v>
      </c>
      <c r="B13" s="496" t="s">
        <v>370</v>
      </c>
      <c r="C13" s="497"/>
      <c r="D13" s="497"/>
      <c r="E13" s="497"/>
      <c r="F13" s="498"/>
    </row>
    <row r="14" spans="1:6" x14ac:dyDescent="0.35">
      <c r="A14" s="401" t="s">
        <v>125</v>
      </c>
      <c r="B14" s="490" t="s">
        <v>45</v>
      </c>
      <c r="C14" s="490"/>
      <c r="D14" s="490"/>
      <c r="E14" s="490"/>
      <c r="F14" s="434">
        <f>'Prihvatljivi troškovi'!F493</f>
        <v>0</v>
      </c>
    </row>
    <row r="15" spans="1:6" x14ac:dyDescent="0.35">
      <c r="A15" s="402" t="s">
        <v>30</v>
      </c>
      <c r="B15" s="490" t="s">
        <v>47</v>
      </c>
      <c r="C15" s="490"/>
      <c r="D15" s="490"/>
      <c r="E15" s="490"/>
      <c r="F15" s="434">
        <f>'Prihvatljivi troškovi'!F587</f>
        <v>0</v>
      </c>
    </row>
    <row r="16" spans="1:6" x14ac:dyDescent="0.35">
      <c r="A16" s="402" t="s">
        <v>38</v>
      </c>
      <c r="B16" s="490" t="s">
        <v>171</v>
      </c>
      <c r="C16" s="490"/>
      <c r="D16" s="490"/>
      <c r="E16" s="490"/>
      <c r="F16" s="434">
        <f>'Prihvatljivi troškovi'!F635</f>
        <v>0</v>
      </c>
    </row>
    <row r="17" spans="1:6" x14ac:dyDescent="0.35">
      <c r="A17" s="402" t="s">
        <v>90</v>
      </c>
      <c r="B17" s="490" t="s">
        <v>265</v>
      </c>
      <c r="C17" s="490"/>
      <c r="D17" s="490"/>
      <c r="E17" s="490"/>
      <c r="F17" s="434">
        <f>'Prihvatljivi troškovi'!F702</f>
        <v>0</v>
      </c>
    </row>
    <row r="18" spans="1:6" x14ac:dyDescent="0.35">
      <c r="A18" s="402" t="s">
        <v>91</v>
      </c>
      <c r="B18" s="490" t="s">
        <v>22</v>
      </c>
      <c r="C18" s="490"/>
      <c r="D18" s="490"/>
      <c r="E18" s="490"/>
      <c r="F18" s="434">
        <f>'Prihvatljivi troškovi'!F793</f>
        <v>0</v>
      </c>
    </row>
    <row r="19" spans="1:6" x14ac:dyDescent="0.35">
      <c r="A19" s="402" t="s">
        <v>108</v>
      </c>
      <c r="B19" s="490" t="s">
        <v>31</v>
      </c>
      <c r="C19" s="490"/>
      <c r="D19" s="490"/>
      <c r="E19" s="490"/>
      <c r="F19" s="434">
        <f>'Prihvatljivi troškovi'!F834</f>
        <v>0</v>
      </c>
    </row>
    <row r="20" spans="1:6" x14ac:dyDescent="0.35">
      <c r="A20" s="403"/>
      <c r="B20" s="495" t="s">
        <v>371</v>
      </c>
      <c r="C20" s="495"/>
      <c r="D20" s="495"/>
      <c r="E20" s="495"/>
      <c r="F20" s="436">
        <f>SUM(F14:F19)</f>
        <v>0</v>
      </c>
    </row>
    <row r="21" spans="1:6" x14ac:dyDescent="0.35">
      <c r="A21" s="412"/>
      <c r="B21" s="16"/>
      <c r="C21" s="2"/>
      <c r="D21" s="3"/>
      <c r="F21" s="7"/>
    </row>
    <row r="22" spans="1:6" ht="18.600000000000001" customHeight="1" x14ac:dyDescent="0.35">
      <c r="A22" s="400" t="s">
        <v>142</v>
      </c>
      <c r="B22" s="496" t="s">
        <v>1043</v>
      </c>
      <c r="C22" s="497"/>
      <c r="D22" s="497"/>
      <c r="E22" s="497"/>
      <c r="F22" s="498"/>
    </row>
    <row r="23" spans="1:6" x14ac:dyDescent="0.35">
      <c r="A23" s="401" t="s">
        <v>125</v>
      </c>
      <c r="B23" s="490" t="s">
        <v>789</v>
      </c>
      <c r="C23" s="490"/>
      <c r="D23" s="490"/>
      <c r="E23" s="490"/>
      <c r="F23" s="432">
        <f>'Prihvatljivi troškovi'!F1059</f>
        <v>0</v>
      </c>
    </row>
    <row r="24" spans="1:6" x14ac:dyDescent="0.35">
      <c r="A24" s="402" t="s">
        <v>30</v>
      </c>
      <c r="B24" s="490" t="s">
        <v>790</v>
      </c>
      <c r="C24" s="490"/>
      <c r="D24" s="490"/>
      <c r="E24" s="490"/>
      <c r="F24" s="432">
        <f>'Prihvatljivi troškovi'!F1236</f>
        <v>0</v>
      </c>
    </row>
    <row r="25" spans="1:6" x14ac:dyDescent="0.35">
      <c r="A25" s="402" t="s">
        <v>38</v>
      </c>
      <c r="B25" s="490" t="s">
        <v>791</v>
      </c>
      <c r="C25" s="490"/>
      <c r="D25" s="490"/>
      <c r="E25" s="490"/>
      <c r="F25" s="432">
        <f>'Prihvatljivi troškovi'!F1421</f>
        <v>0</v>
      </c>
    </row>
    <row r="26" spans="1:6" ht="18.600000000000001" customHeight="1" x14ac:dyDescent="0.35">
      <c r="A26" s="402" t="s">
        <v>90</v>
      </c>
      <c r="B26" s="499" t="s">
        <v>1046</v>
      </c>
      <c r="C26" s="499"/>
      <c r="D26" s="499"/>
      <c r="E26" s="499"/>
      <c r="F26" s="437">
        <f>'Prihvatljivi troškovi'!F1558</f>
        <v>0</v>
      </c>
    </row>
    <row r="27" spans="1:6" x14ac:dyDescent="0.35">
      <c r="A27" s="402" t="s">
        <v>91</v>
      </c>
      <c r="B27" s="490" t="s">
        <v>1047</v>
      </c>
      <c r="C27" s="490"/>
      <c r="D27" s="490"/>
      <c r="E27" s="490"/>
      <c r="F27" s="432">
        <f>'Prihvatljivi troškovi'!F1728</f>
        <v>0</v>
      </c>
    </row>
    <row r="28" spans="1:6" x14ac:dyDescent="0.35">
      <c r="A28" s="402" t="s">
        <v>108</v>
      </c>
      <c r="B28" s="490" t="s">
        <v>1048</v>
      </c>
      <c r="C28" s="490"/>
      <c r="D28" s="490"/>
      <c r="E28" s="490"/>
      <c r="F28" s="432">
        <f>'Prihvatljivi troškovi'!F1830</f>
        <v>0</v>
      </c>
    </row>
    <row r="29" spans="1:6" ht="18.600000000000001" customHeight="1" x14ac:dyDescent="0.35">
      <c r="A29" s="405"/>
      <c r="B29" s="489" t="s">
        <v>1044</v>
      </c>
      <c r="C29" s="489"/>
      <c r="D29" s="489"/>
      <c r="E29" s="489"/>
      <c r="F29" s="433">
        <f>SUM(F23:F28)</f>
        <v>0</v>
      </c>
    </row>
    <row r="30" spans="1:6" x14ac:dyDescent="0.35">
      <c r="A30" s="4"/>
      <c r="B30" s="5"/>
      <c r="C30" s="2"/>
      <c r="D30" s="3"/>
      <c r="E30" s="3"/>
      <c r="F30" s="9"/>
    </row>
    <row r="31" spans="1:6" x14ac:dyDescent="0.35">
      <c r="A31" s="414" t="s">
        <v>18</v>
      </c>
      <c r="B31" s="479" t="s">
        <v>1799</v>
      </c>
      <c r="C31" s="480"/>
      <c r="D31" s="480"/>
      <c r="E31" s="480"/>
      <c r="F31" s="481"/>
    </row>
    <row r="32" spans="1:6" s="11" customFormat="1" ht="40.9" customHeight="1" x14ac:dyDescent="0.2">
      <c r="A32" s="439" t="s">
        <v>140</v>
      </c>
      <c r="B32" s="500" t="s">
        <v>1700</v>
      </c>
      <c r="C32" s="500"/>
      <c r="D32" s="500"/>
      <c r="E32" s="500"/>
      <c r="F32" s="13">
        <f>F11</f>
        <v>0</v>
      </c>
    </row>
    <row r="33" spans="1:7" s="11" customFormat="1" x14ac:dyDescent="0.2">
      <c r="A33" s="439" t="s">
        <v>141</v>
      </c>
      <c r="B33" s="500" t="s">
        <v>143</v>
      </c>
      <c r="C33" s="500"/>
      <c r="D33" s="500"/>
      <c r="E33" s="500"/>
      <c r="F33" s="13">
        <f>F20</f>
        <v>0</v>
      </c>
    </row>
    <row r="34" spans="1:7" s="11" customFormat="1" x14ac:dyDescent="0.2">
      <c r="A34" s="439" t="s">
        <v>142</v>
      </c>
      <c r="B34" s="500" t="s">
        <v>1045</v>
      </c>
      <c r="C34" s="500"/>
      <c r="D34" s="500"/>
      <c r="E34" s="500"/>
      <c r="F34" s="13">
        <f>F29</f>
        <v>0</v>
      </c>
    </row>
    <row r="35" spans="1:7" s="11" customFormat="1" x14ac:dyDescent="0.3">
      <c r="A35" s="501" t="s">
        <v>1697</v>
      </c>
      <c r="B35" s="502"/>
      <c r="C35" s="502"/>
      <c r="D35" s="502"/>
      <c r="E35" s="503"/>
      <c r="F35" s="8">
        <f>SUM(F32:F34)</f>
        <v>0</v>
      </c>
    </row>
    <row r="36" spans="1:7" s="11" customFormat="1" x14ac:dyDescent="0.3">
      <c r="A36" s="438"/>
      <c r="B36" s="438"/>
      <c r="C36" s="438"/>
      <c r="D36" s="438"/>
      <c r="E36" s="438"/>
      <c r="F36" s="7"/>
    </row>
    <row r="37" spans="1:7" s="11" customFormat="1" x14ac:dyDescent="0.3">
      <c r="A37" s="416"/>
      <c r="B37" s="417"/>
      <c r="C37" s="417"/>
      <c r="D37" s="417"/>
      <c r="E37" s="417"/>
      <c r="F37" s="418"/>
    </row>
    <row r="38" spans="1:7" ht="21" x14ac:dyDescent="0.35">
      <c r="A38" s="450" t="s">
        <v>19</v>
      </c>
      <c r="B38" s="492" t="s">
        <v>1800</v>
      </c>
      <c r="C38" s="493"/>
      <c r="D38" s="493"/>
      <c r="E38" s="493"/>
      <c r="F38" s="494"/>
    </row>
    <row r="39" spans="1:7" ht="37.15" customHeight="1" x14ac:dyDescent="0.35">
      <c r="A39" s="414" t="s">
        <v>140</v>
      </c>
      <c r="B39" s="479" t="s">
        <v>1701</v>
      </c>
      <c r="C39" s="480"/>
      <c r="D39" s="480"/>
      <c r="E39" s="480"/>
      <c r="F39" s="481"/>
    </row>
    <row r="40" spans="1:7" x14ac:dyDescent="0.35">
      <c r="A40" s="401" t="s">
        <v>66</v>
      </c>
      <c r="B40" s="490" t="s">
        <v>45</v>
      </c>
      <c r="C40" s="490"/>
      <c r="D40" s="490"/>
      <c r="E40" s="490"/>
      <c r="F40" s="432">
        <f>'Ostali radovi'!F31</f>
        <v>0</v>
      </c>
    </row>
    <row r="41" spans="1:7" x14ac:dyDescent="0.35">
      <c r="A41" s="404" t="s">
        <v>67</v>
      </c>
      <c r="B41" s="490" t="s">
        <v>47</v>
      </c>
      <c r="C41" s="490"/>
      <c r="D41" s="490"/>
      <c r="E41" s="490"/>
      <c r="F41" s="432">
        <f>'Ostali radovi'!F185</f>
        <v>0</v>
      </c>
    </row>
    <row r="42" spans="1:7" x14ac:dyDescent="0.35">
      <c r="A42" s="402" t="s">
        <v>68</v>
      </c>
      <c r="B42" s="490" t="s">
        <v>43</v>
      </c>
      <c r="C42" s="490"/>
      <c r="D42" s="490"/>
      <c r="E42" s="490"/>
      <c r="F42" s="432">
        <f>'Ostali radovi'!F248</f>
        <v>0</v>
      </c>
    </row>
    <row r="43" spans="1:7" x14ac:dyDescent="0.35">
      <c r="A43" s="402" t="s">
        <v>30</v>
      </c>
      <c r="B43" s="490" t="s">
        <v>32</v>
      </c>
      <c r="C43" s="490"/>
      <c r="D43" s="490"/>
      <c r="E43" s="490"/>
      <c r="F43" s="432">
        <f>'Ostali radovi'!F518</f>
        <v>0</v>
      </c>
    </row>
    <row r="44" spans="1:7" x14ac:dyDescent="0.35">
      <c r="A44" s="402" t="s">
        <v>38</v>
      </c>
      <c r="B44" s="490" t="s">
        <v>31</v>
      </c>
      <c r="C44" s="490"/>
      <c r="D44" s="490"/>
      <c r="E44" s="490"/>
      <c r="F44" s="432">
        <f>'Ostali radovi'!F557</f>
        <v>0</v>
      </c>
    </row>
    <row r="45" spans="1:7" x14ac:dyDescent="0.35">
      <c r="A45" s="402" t="s">
        <v>90</v>
      </c>
      <c r="B45" s="490" t="s">
        <v>22</v>
      </c>
      <c r="C45" s="490"/>
      <c r="D45" s="490"/>
      <c r="E45" s="490"/>
      <c r="F45" s="432">
        <f>'Ostali radovi'!F597</f>
        <v>0</v>
      </c>
    </row>
    <row r="46" spans="1:7" x14ac:dyDescent="0.35">
      <c r="A46" s="402" t="s">
        <v>91</v>
      </c>
      <c r="B46" s="490" t="s">
        <v>1172</v>
      </c>
      <c r="C46" s="490"/>
      <c r="D46" s="490"/>
      <c r="E46" s="490"/>
      <c r="F46" s="432">
        <f>'Ostali radovi'!F671</f>
        <v>0</v>
      </c>
    </row>
    <row r="47" spans="1:7" s="31" customFormat="1" ht="18.75" x14ac:dyDescent="0.3">
      <c r="A47" s="440" t="s">
        <v>108</v>
      </c>
      <c r="B47" s="513" t="s">
        <v>34</v>
      </c>
      <c r="C47" s="513"/>
      <c r="D47" s="513"/>
      <c r="E47" s="513"/>
      <c r="F47" s="441">
        <f>'Ostali radovi'!F852</f>
        <v>0</v>
      </c>
      <c r="G47" s="215"/>
    </row>
    <row r="48" spans="1:7" ht="36.6" customHeight="1" x14ac:dyDescent="0.35">
      <c r="A48" s="403"/>
      <c r="B48" s="489" t="s">
        <v>1702</v>
      </c>
      <c r="C48" s="489"/>
      <c r="D48" s="489"/>
      <c r="E48" s="489"/>
      <c r="F48" s="435">
        <f>SUM(F40:F47)</f>
        <v>0</v>
      </c>
    </row>
    <row r="49" spans="1:6" x14ac:dyDescent="0.35">
      <c r="A49" s="412"/>
      <c r="B49" s="16"/>
      <c r="C49" s="2"/>
      <c r="D49" s="3"/>
      <c r="E49" s="3"/>
      <c r="F49" s="7"/>
    </row>
    <row r="50" spans="1:6" x14ac:dyDescent="0.35">
      <c r="A50" s="400" t="s">
        <v>141</v>
      </c>
      <c r="B50" s="496" t="s">
        <v>370</v>
      </c>
      <c r="C50" s="497"/>
      <c r="D50" s="497"/>
      <c r="E50" s="497"/>
      <c r="F50" s="498"/>
    </row>
    <row r="51" spans="1:6" x14ac:dyDescent="0.35">
      <c r="A51" s="402" t="s">
        <v>125</v>
      </c>
      <c r="B51" s="490" t="s">
        <v>47</v>
      </c>
      <c r="C51" s="490"/>
      <c r="D51" s="490"/>
      <c r="E51" s="490"/>
      <c r="F51" s="434">
        <f>'Ostali radovi'!F908</f>
        <v>0</v>
      </c>
    </row>
    <row r="52" spans="1:6" x14ac:dyDescent="0.35">
      <c r="A52" s="402" t="s">
        <v>30</v>
      </c>
      <c r="B52" s="490" t="s">
        <v>265</v>
      </c>
      <c r="C52" s="490"/>
      <c r="D52" s="490"/>
      <c r="E52" s="490"/>
      <c r="F52" s="434">
        <f>'Ostali radovi'!F955</f>
        <v>0</v>
      </c>
    </row>
    <row r="53" spans="1:6" x14ac:dyDescent="0.35">
      <c r="A53" s="402" t="s">
        <v>38</v>
      </c>
      <c r="B53" s="490" t="s">
        <v>22</v>
      </c>
      <c r="C53" s="490"/>
      <c r="D53" s="490"/>
      <c r="E53" s="490"/>
      <c r="F53" s="434">
        <f>'Ostali radovi'!F1004</f>
        <v>0</v>
      </c>
    </row>
    <row r="54" spans="1:6" x14ac:dyDescent="0.35">
      <c r="A54" s="402" t="s">
        <v>90</v>
      </c>
      <c r="B54" s="490" t="s">
        <v>31</v>
      </c>
      <c r="C54" s="490"/>
      <c r="D54" s="490"/>
      <c r="E54" s="490"/>
      <c r="F54" s="434">
        <f>'Ostali radovi'!F1036</f>
        <v>0</v>
      </c>
    </row>
    <row r="55" spans="1:6" x14ac:dyDescent="0.35">
      <c r="A55" s="403"/>
      <c r="B55" s="495" t="s">
        <v>371</v>
      </c>
      <c r="C55" s="495"/>
      <c r="D55" s="495"/>
      <c r="E55" s="495"/>
      <c r="F55" s="436">
        <f>SUM(F51:F54)</f>
        <v>0</v>
      </c>
    </row>
    <row r="56" spans="1:6" x14ac:dyDescent="0.35">
      <c r="A56" s="412"/>
      <c r="B56" s="16"/>
      <c r="C56" s="2"/>
      <c r="D56" s="3"/>
      <c r="F56" s="7"/>
    </row>
    <row r="57" spans="1:6" ht="18.600000000000001" customHeight="1" x14ac:dyDescent="0.35">
      <c r="A57" s="400" t="s">
        <v>142</v>
      </c>
      <c r="B57" s="496" t="s">
        <v>1043</v>
      </c>
      <c r="C57" s="497"/>
      <c r="D57" s="497"/>
      <c r="E57" s="497"/>
      <c r="F57" s="498"/>
    </row>
    <row r="58" spans="1:6" x14ac:dyDescent="0.35">
      <c r="A58" s="402" t="s">
        <v>125</v>
      </c>
      <c r="B58" s="490" t="s">
        <v>790</v>
      </c>
      <c r="C58" s="490"/>
      <c r="D58" s="490"/>
      <c r="E58" s="490"/>
      <c r="F58" s="432">
        <f>'Ostali radovi'!F1111</f>
        <v>0</v>
      </c>
    </row>
    <row r="59" spans="1:6" ht="18.600000000000001" customHeight="1" x14ac:dyDescent="0.35">
      <c r="A59" s="402" t="s">
        <v>30</v>
      </c>
      <c r="B59" s="499" t="s">
        <v>1046</v>
      </c>
      <c r="C59" s="499"/>
      <c r="D59" s="499"/>
      <c r="E59" s="499"/>
      <c r="F59" s="437">
        <f>'Ostali radovi'!F1127</f>
        <v>0</v>
      </c>
    </row>
    <row r="60" spans="1:6" x14ac:dyDescent="0.35">
      <c r="A60" s="402" t="s">
        <v>38</v>
      </c>
      <c r="B60" s="490" t="s">
        <v>1047</v>
      </c>
      <c r="C60" s="490"/>
      <c r="D60" s="490"/>
      <c r="E60" s="490"/>
      <c r="F60" s="432">
        <f>'Ostali radovi'!F1141</f>
        <v>0</v>
      </c>
    </row>
    <row r="61" spans="1:6" ht="18.600000000000001" customHeight="1" x14ac:dyDescent="0.35">
      <c r="A61" s="405"/>
      <c r="B61" s="489" t="s">
        <v>1044</v>
      </c>
      <c r="C61" s="489"/>
      <c r="D61" s="489"/>
      <c r="E61" s="489"/>
      <c r="F61" s="433">
        <f>SUM(F58:F60)</f>
        <v>0</v>
      </c>
    </row>
    <row r="62" spans="1:6" x14ac:dyDescent="0.35">
      <c r="A62" s="1"/>
      <c r="B62" s="412"/>
      <c r="C62" s="2"/>
      <c r="F62" s="7"/>
    </row>
    <row r="63" spans="1:6" x14ac:dyDescent="0.35">
      <c r="A63" s="414" t="s">
        <v>19</v>
      </c>
      <c r="B63" s="479" t="s">
        <v>1801</v>
      </c>
      <c r="C63" s="480"/>
      <c r="D63" s="480"/>
      <c r="E63" s="480"/>
      <c r="F63" s="481"/>
    </row>
    <row r="64" spans="1:6" s="11" customFormat="1" ht="40.9" customHeight="1" x14ac:dyDescent="0.2">
      <c r="A64" s="442" t="s">
        <v>140</v>
      </c>
      <c r="B64" s="504" t="s">
        <v>1700</v>
      </c>
      <c r="C64" s="504"/>
      <c r="D64" s="504"/>
      <c r="E64" s="504"/>
      <c r="F64" s="443">
        <f>F48</f>
        <v>0</v>
      </c>
    </row>
    <row r="65" spans="1:6" s="11" customFormat="1" ht="25.15" customHeight="1" x14ac:dyDescent="0.2">
      <c r="A65" s="442" t="s">
        <v>141</v>
      </c>
      <c r="B65" s="504" t="s">
        <v>143</v>
      </c>
      <c r="C65" s="504"/>
      <c r="D65" s="504"/>
      <c r="E65" s="504"/>
      <c r="F65" s="443">
        <f>F55</f>
        <v>0</v>
      </c>
    </row>
    <row r="66" spans="1:6" s="11" customFormat="1" ht="25.15" customHeight="1" x14ac:dyDescent="0.2">
      <c r="A66" s="442" t="s">
        <v>142</v>
      </c>
      <c r="B66" s="504" t="s">
        <v>1045</v>
      </c>
      <c r="C66" s="504"/>
      <c r="D66" s="504"/>
      <c r="E66" s="504"/>
      <c r="F66" s="443">
        <f>F61</f>
        <v>0</v>
      </c>
    </row>
    <row r="67" spans="1:6" s="11" customFormat="1" ht="25.15" customHeight="1" x14ac:dyDescent="0.3">
      <c r="A67" s="501" t="s">
        <v>1697</v>
      </c>
      <c r="B67" s="502"/>
      <c r="C67" s="502"/>
      <c r="D67" s="502"/>
      <c r="E67" s="503"/>
      <c r="F67" s="8">
        <f>SUM(F64:F66)</f>
        <v>0</v>
      </c>
    </row>
    <row r="68" spans="1:6" s="11" customFormat="1" ht="25.15" customHeight="1" x14ac:dyDescent="0.3">
      <c r="A68" s="416"/>
      <c r="B68" s="417"/>
      <c r="C68" s="417"/>
      <c r="D68" s="417"/>
      <c r="E68" s="417"/>
      <c r="F68" s="418"/>
    </row>
    <row r="69" spans="1:6" ht="21" x14ac:dyDescent="0.35">
      <c r="A69" s="505" t="s">
        <v>792</v>
      </c>
      <c r="B69" s="505"/>
      <c r="C69" s="505"/>
      <c r="D69" s="505"/>
      <c r="E69" s="505"/>
      <c r="F69" s="505"/>
    </row>
    <row r="70" spans="1:6" ht="26.45" customHeight="1" x14ac:dyDescent="0.35">
      <c r="A70" s="1"/>
      <c r="B70" s="412"/>
      <c r="C70" s="2"/>
      <c r="F70" s="7"/>
    </row>
    <row r="71" spans="1:6" s="11" customFormat="1" ht="25.5" customHeight="1" x14ac:dyDescent="0.2">
      <c r="A71" s="446" t="s">
        <v>18</v>
      </c>
      <c r="B71" s="506" t="s">
        <v>1798</v>
      </c>
      <c r="C71" s="506"/>
      <c r="D71" s="506"/>
      <c r="E71" s="506"/>
      <c r="F71" s="448">
        <f>F35</f>
        <v>0</v>
      </c>
    </row>
    <row r="72" spans="1:6" s="11" customFormat="1" ht="25.5" customHeight="1" x14ac:dyDescent="0.2">
      <c r="A72" s="446" t="s">
        <v>19</v>
      </c>
      <c r="B72" s="506" t="s">
        <v>1800</v>
      </c>
      <c r="C72" s="506"/>
      <c r="D72" s="506"/>
      <c r="E72" s="506"/>
      <c r="F72" s="449"/>
    </row>
    <row r="73" spans="1:6" s="11" customFormat="1" ht="25.5" customHeight="1" x14ac:dyDescent="0.2">
      <c r="A73" s="501" t="s">
        <v>1812</v>
      </c>
      <c r="B73" s="502"/>
      <c r="C73" s="502"/>
      <c r="D73" s="502"/>
      <c r="E73" s="503"/>
      <c r="F73" s="447">
        <f>SUM(F71:F72)</f>
        <v>0</v>
      </c>
    </row>
    <row r="74" spans="1:6" s="11" customFormat="1" ht="25.5" customHeight="1" x14ac:dyDescent="0.2">
      <c r="A74" s="511" t="s">
        <v>118</v>
      </c>
      <c r="B74" s="511"/>
      <c r="C74" s="511"/>
      <c r="D74" s="511"/>
      <c r="E74" s="511"/>
      <c r="F74" s="12">
        <f>F73*25%</f>
        <v>0</v>
      </c>
    </row>
    <row r="75" spans="1:6" s="11" customFormat="1" ht="25.5" customHeight="1" x14ac:dyDescent="0.2">
      <c r="A75" s="512" t="s">
        <v>1813</v>
      </c>
      <c r="B75" s="512"/>
      <c r="C75" s="512"/>
      <c r="D75" s="512"/>
      <c r="E75" s="512"/>
      <c r="F75" s="447">
        <f>SUM(F73:F74)</f>
        <v>0</v>
      </c>
    </row>
    <row r="76" spans="1:6" s="11" customFormat="1" ht="25.5" customHeight="1" x14ac:dyDescent="0.2">
      <c r="A76" s="512" t="s">
        <v>1814</v>
      </c>
      <c r="B76" s="512"/>
      <c r="C76" s="512"/>
      <c r="D76" s="512"/>
      <c r="E76" s="512"/>
      <c r="F76" s="447">
        <f>SUM(F74:F75)</f>
        <v>0</v>
      </c>
    </row>
    <row r="77" spans="1:6" s="11" customFormat="1" ht="25.5" customHeight="1" x14ac:dyDescent="0.2">
      <c r="A77" s="514" t="s">
        <v>1811</v>
      </c>
      <c r="B77" s="438"/>
      <c r="C77" s="438"/>
      <c r="D77" s="438"/>
      <c r="E77" s="438"/>
      <c r="F77" s="451"/>
    </row>
    <row r="78" spans="1:6" x14ac:dyDescent="0.35">
      <c r="A78" s="6"/>
      <c r="B78" s="6"/>
      <c r="C78" s="10"/>
      <c r="D78" s="3"/>
    </row>
    <row r="79" spans="1:6" x14ac:dyDescent="0.35">
      <c r="A79" s="6"/>
      <c r="B79" s="6"/>
      <c r="C79" s="10"/>
      <c r="D79" s="3"/>
    </row>
    <row r="80" spans="1:6" x14ac:dyDescent="0.35">
      <c r="A80" s="6"/>
      <c r="B80" s="6"/>
      <c r="C80" s="10"/>
      <c r="D80" s="3"/>
    </row>
    <row r="81" spans="1:6" x14ac:dyDescent="0.35">
      <c r="A81" s="6"/>
      <c r="B81" s="507" t="s">
        <v>0</v>
      </c>
      <c r="C81" s="507"/>
      <c r="D81" s="3"/>
    </row>
    <row r="82" spans="1:6" ht="37.5" x14ac:dyDescent="0.35">
      <c r="A82" s="6"/>
      <c r="B82" s="15" t="s">
        <v>1699</v>
      </c>
      <c r="C82" s="4"/>
      <c r="D82" s="3"/>
    </row>
    <row r="83" spans="1:6" x14ac:dyDescent="0.35">
      <c r="A83" s="6"/>
      <c r="B83" s="15"/>
      <c r="C83" s="4"/>
      <c r="D83" s="3"/>
    </row>
    <row r="84" spans="1:6" x14ac:dyDescent="0.35">
      <c r="A84" s="6"/>
      <c r="B84" s="15"/>
      <c r="C84" s="4"/>
      <c r="D84" s="3"/>
    </row>
    <row r="85" spans="1:6" ht="38.65" customHeight="1" x14ac:dyDescent="0.35">
      <c r="A85" s="6"/>
      <c r="B85" s="510" t="s">
        <v>369</v>
      </c>
      <c r="C85" s="510"/>
      <c r="D85" s="510"/>
    </row>
    <row r="86" spans="1:6" x14ac:dyDescent="0.35">
      <c r="A86" s="6"/>
      <c r="B86" s="14"/>
      <c r="C86" s="4"/>
      <c r="D86" s="3"/>
    </row>
    <row r="87" spans="1:6" x14ac:dyDescent="0.35">
      <c r="A87" s="6"/>
      <c r="B87" s="14"/>
      <c r="C87" s="2"/>
      <c r="D87" s="3"/>
      <c r="E87" s="411" t="s">
        <v>1</v>
      </c>
    </row>
    <row r="88" spans="1:6" x14ac:dyDescent="0.35">
      <c r="A88" s="6"/>
      <c r="B88" s="14"/>
      <c r="C88" s="4"/>
      <c r="D88" s="3"/>
    </row>
    <row r="89" spans="1:6" x14ac:dyDescent="0.35">
      <c r="A89" s="6"/>
      <c r="B89" s="14"/>
      <c r="C89" s="4"/>
      <c r="D89" s="3"/>
    </row>
    <row r="90" spans="1:6" x14ac:dyDescent="0.35">
      <c r="A90" s="6"/>
      <c r="B90" s="14"/>
      <c r="C90" s="2"/>
      <c r="E90" s="409"/>
      <c r="F90" s="410"/>
    </row>
    <row r="91" spans="1:6" ht="29.25" customHeight="1" x14ac:dyDescent="0.35">
      <c r="A91" s="6"/>
      <c r="B91" s="14"/>
      <c r="C91" s="2"/>
      <c r="E91" s="508" t="s">
        <v>2</v>
      </c>
      <c r="F91" s="508"/>
    </row>
    <row r="92" spans="1:6" ht="27.75" customHeight="1" x14ac:dyDescent="0.35">
      <c r="A92" s="6"/>
      <c r="B92" s="14"/>
      <c r="C92" s="2"/>
      <c r="E92" s="509"/>
      <c r="F92" s="509"/>
    </row>
    <row r="93" spans="1:6" x14ac:dyDescent="0.35">
      <c r="A93" s="6"/>
      <c r="B93" s="6"/>
      <c r="C93" s="10"/>
    </row>
    <row r="94" spans="1:6" x14ac:dyDescent="0.35">
      <c r="A94" s="6"/>
      <c r="B94" s="6"/>
      <c r="C94" s="10"/>
    </row>
    <row r="95" spans="1:6" x14ac:dyDescent="0.35">
      <c r="A95" s="6"/>
      <c r="B95" s="6"/>
      <c r="C95" s="10"/>
    </row>
    <row r="96" spans="1:6" x14ac:dyDescent="0.35">
      <c r="A96" s="6"/>
      <c r="B96" s="6"/>
      <c r="C96" s="10"/>
    </row>
    <row r="97" spans="1:3" x14ac:dyDescent="0.35">
      <c r="A97" s="6"/>
      <c r="B97" s="6"/>
      <c r="C97" s="10"/>
    </row>
    <row r="98" spans="1:3" x14ac:dyDescent="0.35">
      <c r="A98" s="6"/>
      <c r="B98" s="6"/>
      <c r="C98" s="10"/>
    </row>
    <row r="99" spans="1:3" x14ac:dyDescent="0.35">
      <c r="A99" s="6"/>
      <c r="B99" s="6"/>
      <c r="C99" s="10"/>
    </row>
    <row r="100" spans="1:3" x14ac:dyDescent="0.35">
      <c r="A100" s="6"/>
      <c r="B100" s="6"/>
      <c r="C100" s="10"/>
    </row>
    <row r="101" spans="1:3" x14ac:dyDescent="0.35">
      <c r="A101" s="6"/>
      <c r="B101" s="6"/>
      <c r="C101" s="10"/>
    </row>
    <row r="102" spans="1:3" x14ac:dyDescent="0.35">
      <c r="A102" s="6"/>
      <c r="B102" s="6"/>
      <c r="C102" s="10"/>
    </row>
    <row r="103" spans="1:3" x14ac:dyDescent="0.35">
      <c r="A103" s="6"/>
      <c r="B103" s="6"/>
      <c r="C103" s="10"/>
    </row>
    <row r="104" spans="1:3" x14ac:dyDescent="0.35">
      <c r="A104" s="6"/>
      <c r="B104" s="6"/>
      <c r="C104" s="10"/>
    </row>
    <row r="105" spans="1:3" x14ac:dyDescent="0.35">
      <c r="A105" s="6"/>
      <c r="B105" s="6"/>
      <c r="C105" s="10"/>
    </row>
    <row r="106" spans="1:3" x14ac:dyDescent="0.35">
      <c r="A106" s="6"/>
      <c r="B106" s="6"/>
      <c r="C106" s="10"/>
    </row>
    <row r="107" spans="1:3" x14ac:dyDescent="0.35">
      <c r="A107" s="6"/>
      <c r="B107" s="6"/>
      <c r="C107" s="10"/>
    </row>
    <row r="108" spans="1:3" x14ac:dyDescent="0.35">
      <c r="A108" s="6"/>
      <c r="B108" s="6"/>
      <c r="C108" s="10"/>
    </row>
    <row r="109" spans="1:3" x14ac:dyDescent="0.35">
      <c r="A109" s="6"/>
      <c r="B109" s="6"/>
      <c r="C109" s="10"/>
    </row>
    <row r="110" spans="1:3" x14ac:dyDescent="0.35">
      <c r="A110" s="6"/>
      <c r="B110" s="6"/>
      <c r="C110" s="10"/>
    </row>
    <row r="111" spans="1:3" x14ac:dyDescent="0.35">
      <c r="A111" s="6"/>
      <c r="B111" s="6"/>
      <c r="C111" s="10"/>
    </row>
    <row r="112" spans="1:3" x14ac:dyDescent="0.35">
      <c r="A112" s="6"/>
      <c r="B112" s="6"/>
      <c r="C112" s="10"/>
    </row>
    <row r="113" spans="1:3" x14ac:dyDescent="0.35">
      <c r="A113" s="6"/>
      <c r="B113" s="6"/>
      <c r="C113" s="10"/>
    </row>
    <row r="114" spans="1:3" x14ac:dyDescent="0.35">
      <c r="A114" s="6"/>
      <c r="B114" s="6"/>
      <c r="C114" s="10"/>
    </row>
    <row r="115" spans="1:3" x14ac:dyDescent="0.35">
      <c r="A115" s="6"/>
      <c r="B115" s="6"/>
      <c r="C115" s="10"/>
    </row>
    <row r="116" spans="1:3" x14ac:dyDescent="0.35">
      <c r="A116" s="6"/>
      <c r="B116" s="6"/>
      <c r="C116" s="10"/>
    </row>
    <row r="117" spans="1:3" x14ac:dyDescent="0.35">
      <c r="A117" s="6"/>
      <c r="B117" s="6"/>
      <c r="C117" s="10"/>
    </row>
    <row r="118" spans="1:3" x14ac:dyDescent="0.35">
      <c r="A118" s="6"/>
      <c r="B118" s="6"/>
      <c r="C118" s="10"/>
    </row>
    <row r="119" spans="1:3" x14ac:dyDescent="0.35">
      <c r="A119" s="6"/>
      <c r="B119" s="6"/>
      <c r="C119" s="10"/>
    </row>
    <row r="120" spans="1:3" x14ac:dyDescent="0.35">
      <c r="A120" s="6"/>
      <c r="B120" s="6"/>
      <c r="C120" s="10"/>
    </row>
    <row r="121" spans="1:3" x14ac:dyDescent="0.35">
      <c r="A121" s="6"/>
      <c r="B121" s="6"/>
      <c r="C121" s="10"/>
    </row>
    <row r="122" spans="1:3" x14ac:dyDescent="0.35">
      <c r="A122" s="6"/>
      <c r="B122" s="6"/>
      <c r="C122" s="10"/>
    </row>
    <row r="123" spans="1:3" x14ac:dyDescent="0.35">
      <c r="A123" s="6"/>
      <c r="B123" s="6"/>
      <c r="C123" s="10"/>
    </row>
    <row r="124" spans="1:3" x14ac:dyDescent="0.35">
      <c r="A124" s="6"/>
      <c r="B124" s="6"/>
      <c r="C124" s="10"/>
    </row>
    <row r="125" spans="1:3" x14ac:dyDescent="0.35">
      <c r="A125" s="6"/>
      <c r="B125" s="6"/>
      <c r="C125" s="10"/>
    </row>
    <row r="126" spans="1:3" x14ac:dyDescent="0.35">
      <c r="A126" s="6"/>
      <c r="B126" s="6"/>
      <c r="C126" s="10"/>
    </row>
    <row r="127" spans="1:3" x14ac:dyDescent="0.35">
      <c r="A127" s="6"/>
      <c r="B127" s="6"/>
      <c r="C127" s="10"/>
    </row>
    <row r="128" spans="1:3" x14ac:dyDescent="0.35">
      <c r="A128" s="6"/>
      <c r="B128" s="6"/>
      <c r="C128" s="10"/>
    </row>
    <row r="129" spans="1:3" x14ac:dyDescent="0.35">
      <c r="A129" s="6"/>
      <c r="B129" s="6"/>
      <c r="C129" s="10"/>
    </row>
    <row r="130" spans="1:3" x14ac:dyDescent="0.35">
      <c r="A130" s="6"/>
      <c r="B130" s="6"/>
      <c r="C130" s="10"/>
    </row>
    <row r="131" spans="1:3" x14ac:dyDescent="0.35">
      <c r="A131" s="6"/>
      <c r="B131" s="6"/>
      <c r="C131" s="10"/>
    </row>
    <row r="132" spans="1:3" x14ac:dyDescent="0.35">
      <c r="A132" s="6"/>
      <c r="B132" s="6"/>
      <c r="C132" s="10"/>
    </row>
    <row r="133" spans="1:3" x14ac:dyDescent="0.35">
      <c r="A133" s="6"/>
      <c r="B133" s="6"/>
      <c r="C133" s="10"/>
    </row>
    <row r="134" spans="1:3" x14ac:dyDescent="0.35">
      <c r="A134" s="6"/>
      <c r="B134" s="6"/>
      <c r="C134" s="10"/>
    </row>
    <row r="135" spans="1:3" x14ac:dyDescent="0.35">
      <c r="A135" s="6"/>
      <c r="B135" s="6"/>
      <c r="C135" s="10"/>
    </row>
    <row r="136" spans="1:3" x14ac:dyDescent="0.35">
      <c r="A136" s="6"/>
      <c r="B136" s="6"/>
      <c r="C136" s="10"/>
    </row>
    <row r="137" spans="1:3" x14ac:dyDescent="0.35">
      <c r="A137" s="6"/>
      <c r="B137" s="6"/>
      <c r="C137" s="10"/>
    </row>
    <row r="138" spans="1:3" x14ac:dyDescent="0.35">
      <c r="A138" s="6"/>
      <c r="B138" s="6"/>
      <c r="C138" s="10"/>
    </row>
    <row r="139" spans="1:3" x14ac:dyDescent="0.35">
      <c r="A139" s="6"/>
      <c r="B139" s="6"/>
      <c r="C139" s="10"/>
    </row>
    <row r="140" spans="1:3" x14ac:dyDescent="0.35">
      <c r="A140" s="6"/>
      <c r="B140" s="6"/>
      <c r="C140" s="10"/>
    </row>
    <row r="141" spans="1:3" x14ac:dyDescent="0.35">
      <c r="A141" s="6"/>
      <c r="B141" s="6"/>
      <c r="C141" s="10"/>
    </row>
    <row r="142" spans="1:3" x14ac:dyDescent="0.35">
      <c r="A142" s="6"/>
      <c r="B142" s="6"/>
      <c r="C142" s="10"/>
    </row>
    <row r="143" spans="1:3" x14ac:dyDescent="0.35">
      <c r="A143" s="6"/>
      <c r="B143" s="6"/>
      <c r="C143" s="10"/>
    </row>
    <row r="144" spans="1:3" x14ac:dyDescent="0.35">
      <c r="A144" s="6"/>
      <c r="B144" s="6"/>
      <c r="C144" s="10"/>
    </row>
    <row r="145" spans="1:3" x14ac:dyDescent="0.35">
      <c r="A145" s="6"/>
      <c r="B145" s="6"/>
      <c r="C145" s="10"/>
    </row>
    <row r="146" spans="1:3" x14ac:dyDescent="0.35">
      <c r="A146" s="6"/>
      <c r="B146" s="6"/>
      <c r="C146" s="10"/>
    </row>
    <row r="147" spans="1:3" x14ac:dyDescent="0.35">
      <c r="A147" s="6"/>
      <c r="B147" s="6"/>
      <c r="C147" s="10"/>
    </row>
    <row r="148" spans="1:3" x14ac:dyDescent="0.35">
      <c r="A148" s="6"/>
      <c r="B148" s="6"/>
      <c r="C148" s="10"/>
    </row>
    <row r="149" spans="1:3" x14ac:dyDescent="0.35">
      <c r="A149" s="6"/>
      <c r="B149" s="6"/>
      <c r="C149" s="10"/>
    </row>
    <row r="150" spans="1:3" x14ac:dyDescent="0.35">
      <c r="A150" s="6"/>
      <c r="B150" s="6"/>
      <c r="C150" s="10"/>
    </row>
    <row r="151" spans="1:3" x14ac:dyDescent="0.35">
      <c r="A151" s="6"/>
      <c r="B151" s="6"/>
      <c r="C151" s="10"/>
    </row>
    <row r="152" spans="1:3" x14ac:dyDescent="0.35">
      <c r="A152" s="6"/>
      <c r="B152" s="6"/>
      <c r="C152" s="10"/>
    </row>
    <row r="153" spans="1:3" x14ac:dyDescent="0.35">
      <c r="A153" s="6"/>
      <c r="B153" s="6"/>
      <c r="C153" s="10"/>
    </row>
    <row r="154" spans="1:3" x14ac:dyDescent="0.35">
      <c r="A154" s="6"/>
      <c r="B154" s="6"/>
      <c r="C154" s="10"/>
    </row>
    <row r="155" spans="1:3" x14ac:dyDescent="0.35">
      <c r="A155" s="6"/>
      <c r="B155" s="6"/>
      <c r="C155" s="10"/>
    </row>
    <row r="156" spans="1:3" x14ac:dyDescent="0.35">
      <c r="A156" s="6"/>
      <c r="B156" s="6"/>
      <c r="C156" s="10"/>
    </row>
    <row r="157" spans="1:3" x14ac:dyDescent="0.35">
      <c r="A157" s="6"/>
      <c r="B157" s="6"/>
      <c r="C157" s="10"/>
    </row>
    <row r="158" spans="1:3" x14ac:dyDescent="0.35">
      <c r="A158" s="6"/>
      <c r="B158" s="6"/>
      <c r="C158" s="10"/>
    </row>
    <row r="159" spans="1:3" x14ac:dyDescent="0.35">
      <c r="A159" s="6"/>
      <c r="B159" s="6"/>
      <c r="C159" s="10"/>
    </row>
    <row r="160" spans="1:3" x14ac:dyDescent="0.35">
      <c r="A160" s="6"/>
      <c r="B160" s="6"/>
      <c r="C160" s="10"/>
    </row>
    <row r="161" spans="1:3" x14ac:dyDescent="0.35">
      <c r="A161" s="6"/>
      <c r="B161" s="6"/>
      <c r="C161" s="10"/>
    </row>
    <row r="162" spans="1:3" x14ac:dyDescent="0.35">
      <c r="A162" s="6"/>
      <c r="B162" s="6"/>
      <c r="C162" s="10"/>
    </row>
    <row r="163" spans="1:3" x14ac:dyDescent="0.35">
      <c r="A163" s="6"/>
      <c r="B163" s="6"/>
      <c r="C163" s="10"/>
    </row>
    <row r="164" spans="1:3" x14ac:dyDescent="0.35">
      <c r="A164" s="6"/>
      <c r="B164" s="6"/>
      <c r="C164" s="10"/>
    </row>
    <row r="165" spans="1:3" x14ac:dyDescent="0.35">
      <c r="A165" s="6"/>
      <c r="B165" s="6"/>
      <c r="C165" s="10"/>
    </row>
    <row r="166" spans="1:3" x14ac:dyDescent="0.35">
      <c r="A166" s="6"/>
      <c r="B166" s="6"/>
      <c r="C166" s="10"/>
    </row>
    <row r="167" spans="1:3" x14ac:dyDescent="0.35">
      <c r="A167" s="6"/>
      <c r="B167" s="6"/>
      <c r="C167" s="10"/>
    </row>
    <row r="168" spans="1:3" x14ac:dyDescent="0.35">
      <c r="A168" s="6"/>
      <c r="B168" s="6"/>
      <c r="C168" s="10"/>
    </row>
    <row r="169" spans="1:3" x14ac:dyDescent="0.35">
      <c r="A169" s="6"/>
      <c r="B169" s="6"/>
      <c r="C169" s="10"/>
    </row>
    <row r="170" spans="1:3" x14ac:dyDescent="0.35">
      <c r="A170" s="6"/>
      <c r="B170" s="6"/>
      <c r="C170" s="10"/>
    </row>
    <row r="171" spans="1:3" x14ac:dyDescent="0.35">
      <c r="A171" s="6"/>
      <c r="B171" s="6"/>
      <c r="C171" s="10"/>
    </row>
    <row r="172" spans="1:3" x14ac:dyDescent="0.35">
      <c r="A172" s="6"/>
      <c r="B172" s="6"/>
      <c r="C172" s="10"/>
    </row>
    <row r="173" spans="1:3" x14ac:dyDescent="0.35">
      <c r="A173" s="6"/>
      <c r="B173" s="6"/>
      <c r="C173" s="10"/>
    </row>
    <row r="174" spans="1:3" x14ac:dyDescent="0.35">
      <c r="A174" s="6"/>
      <c r="B174" s="6"/>
      <c r="C174" s="10"/>
    </row>
    <row r="175" spans="1:3" x14ac:dyDescent="0.35">
      <c r="A175" s="6"/>
      <c r="B175" s="6"/>
      <c r="C175" s="10"/>
    </row>
    <row r="176" spans="1:3" x14ac:dyDescent="0.35">
      <c r="A176" s="6"/>
      <c r="B176" s="6"/>
      <c r="C176" s="10"/>
    </row>
    <row r="177" spans="1:3" x14ac:dyDescent="0.35">
      <c r="A177" s="6"/>
      <c r="B177" s="6"/>
      <c r="C177" s="10"/>
    </row>
    <row r="178" spans="1:3" x14ac:dyDescent="0.35">
      <c r="A178" s="6"/>
      <c r="B178" s="6"/>
      <c r="C178" s="10"/>
    </row>
    <row r="179" spans="1:3" x14ac:dyDescent="0.35">
      <c r="A179" s="6"/>
      <c r="B179" s="6"/>
      <c r="C179" s="10"/>
    </row>
    <row r="180" spans="1:3" x14ac:dyDescent="0.35">
      <c r="A180" s="6"/>
      <c r="B180" s="6"/>
      <c r="C180" s="10"/>
    </row>
    <row r="181" spans="1:3" x14ac:dyDescent="0.35">
      <c r="A181" s="6"/>
      <c r="B181" s="6"/>
      <c r="C181" s="10"/>
    </row>
    <row r="182" spans="1:3" x14ac:dyDescent="0.35">
      <c r="A182" s="6"/>
      <c r="B182" s="6"/>
      <c r="C182" s="10"/>
    </row>
    <row r="183" spans="1:3" x14ac:dyDescent="0.35">
      <c r="A183" s="6"/>
      <c r="B183" s="6"/>
      <c r="C183" s="10"/>
    </row>
    <row r="184" spans="1:3" x14ac:dyDescent="0.35">
      <c r="A184" s="6"/>
      <c r="B184" s="6"/>
      <c r="C184" s="10"/>
    </row>
    <row r="185" spans="1:3" x14ac:dyDescent="0.35">
      <c r="A185" s="6"/>
      <c r="B185" s="6"/>
      <c r="C185" s="10"/>
    </row>
    <row r="186" spans="1:3" x14ac:dyDescent="0.35">
      <c r="A186" s="6"/>
      <c r="B186" s="6"/>
      <c r="C186" s="10"/>
    </row>
    <row r="187" spans="1:3" x14ac:dyDescent="0.35">
      <c r="A187" s="6"/>
      <c r="B187" s="6"/>
      <c r="C187" s="10"/>
    </row>
    <row r="188" spans="1:3" x14ac:dyDescent="0.35">
      <c r="A188" s="6"/>
      <c r="B188" s="6"/>
      <c r="C188" s="10"/>
    </row>
    <row r="189" spans="1:3" x14ac:dyDescent="0.35">
      <c r="A189" s="6"/>
      <c r="B189" s="6"/>
      <c r="C189" s="10"/>
    </row>
    <row r="190" spans="1:3" x14ac:dyDescent="0.35">
      <c r="A190" s="6"/>
      <c r="B190" s="6"/>
      <c r="C190" s="10"/>
    </row>
    <row r="191" spans="1:3" x14ac:dyDescent="0.35">
      <c r="A191" s="6"/>
      <c r="B191" s="6"/>
      <c r="C191" s="10"/>
    </row>
    <row r="192" spans="1:3" x14ac:dyDescent="0.35">
      <c r="A192" s="6"/>
      <c r="B192" s="6"/>
      <c r="C192" s="10"/>
    </row>
    <row r="193" spans="1:3" x14ac:dyDescent="0.35">
      <c r="A193" s="6"/>
      <c r="B193" s="6"/>
      <c r="C193" s="10"/>
    </row>
    <row r="194" spans="1:3" x14ac:dyDescent="0.35">
      <c r="A194" s="6"/>
      <c r="B194" s="6"/>
      <c r="C194" s="10"/>
    </row>
    <row r="195" spans="1:3" x14ac:dyDescent="0.35">
      <c r="A195" s="6"/>
      <c r="B195" s="6"/>
      <c r="C195" s="10"/>
    </row>
    <row r="196" spans="1:3" x14ac:dyDescent="0.35">
      <c r="A196" s="6"/>
      <c r="B196" s="6"/>
      <c r="C196" s="10"/>
    </row>
    <row r="197" spans="1:3" x14ac:dyDescent="0.35">
      <c r="A197" s="6"/>
      <c r="B197" s="6"/>
      <c r="C197" s="10"/>
    </row>
    <row r="198" spans="1:3" x14ac:dyDescent="0.35">
      <c r="A198" s="6"/>
      <c r="B198" s="6"/>
      <c r="C198" s="10"/>
    </row>
    <row r="199" spans="1:3" x14ac:dyDescent="0.35">
      <c r="A199" s="6"/>
      <c r="B199" s="6"/>
      <c r="C199" s="10"/>
    </row>
    <row r="200" spans="1:3" x14ac:dyDescent="0.35">
      <c r="A200" s="6"/>
      <c r="B200" s="6"/>
      <c r="C200" s="10"/>
    </row>
    <row r="201" spans="1:3" x14ac:dyDescent="0.35">
      <c r="A201" s="6"/>
      <c r="B201" s="6"/>
      <c r="C201" s="10"/>
    </row>
    <row r="202" spans="1:3" x14ac:dyDescent="0.35">
      <c r="A202" s="6"/>
      <c r="B202" s="6"/>
      <c r="C202" s="10"/>
    </row>
    <row r="203" spans="1:3" x14ac:dyDescent="0.35">
      <c r="A203" s="6"/>
      <c r="B203" s="6"/>
      <c r="C203" s="10"/>
    </row>
    <row r="204" spans="1:3" x14ac:dyDescent="0.35">
      <c r="A204" s="6"/>
      <c r="B204" s="6"/>
      <c r="C204" s="10"/>
    </row>
    <row r="205" spans="1:3" x14ac:dyDescent="0.35">
      <c r="A205" s="6"/>
      <c r="B205" s="6"/>
      <c r="C205" s="10"/>
    </row>
    <row r="206" spans="1:3" x14ac:dyDescent="0.35">
      <c r="A206" s="6"/>
      <c r="B206" s="6"/>
      <c r="C206" s="10"/>
    </row>
    <row r="207" spans="1:3" x14ac:dyDescent="0.35">
      <c r="A207" s="6"/>
      <c r="B207" s="6"/>
      <c r="C207" s="10"/>
    </row>
    <row r="208" spans="1:3" x14ac:dyDescent="0.35">
      <c r="A208" s="6"/>
      <c r="B208" s="6"/>
      <c r="C208" s="10"/>
    </row>
    <row r="209" spans="1:3" x14ac:dyDescent="0.35">
      <c r="A209" s="6"/>
      <c r="B209" s="6"/>
      <c r="C209" s="10"/>
    </row>
    <row r="210" spans="1:3" x14ac:dyDescent="0.35">
      <c r="A210" s="6"/>
      <c r="B210" s="6"/>
      <c r="C210" s="10"/>
    </row>
    <row r="211" spans="1:3" x14ac:dyDescent="0.35">
      <c r="A211" s="6"/>
      <c r="B211" s="6"/>
      <c r="C211" s="10"/>
    </row>
    <row r="212" spans="1:3" x14ac:dyDescent="0.35">
      <c r="A212" s="6"/>
      <c r="B212" s="6"/>
      <c r="C212" s="10"/>
    </row>
    <row r="213" spans="1:3" x14ac:dyDescent="0.35">
      <c r="A213" s="6"/>
      <c r="B213" s="6"/>
      <c r="C213" s="10"/>
    </row>
    <row r="214" spans="1:3" x14ac:dyDescent="0.35">
      <c r="A214" s="6"/>
      <c r="B214" s="6"/>
      <c r="C214" s="10"/>
    </row>
    <row r="215" spans="1:3" x14ac:dyDescent="0.35">
      <c r="A215" s="6"/>
      <c r="B215" s="6"/>
      <c r="C215" s="10"/>
    </row>
    <row r="216" spans="1:3" x14ac:dyDescent="0.35">
      <c r="A216" s="6"/>
      <c r="B216" s="6"/>
      <c r="C216" s="10"/>
    </row>
    <row r="217" spans="1:3" x14ac:dyDescent="0.35">
      <c r="A217" s="6"/>
      <c r="B217" s="6"/>
      <c r="C217" s="10"/>
    </row>
    <row r="218" spans="1:3" x14ac:dyDescent="0.35">
      <c r="A218" s="6"/>
      <c r="B218" s="6"/>
      <c r="C218" s="10"/>
    </row>
    <row r="219" spans="1:3" x14ac:dyDescent="0.35">
      <c r="A219" s="6"/>
      <c r="B219" s="6"/>
      <c r="C219" s="10"/>
    </row>
    <row r="220" spans="1:3" x14ac:dyDescent="0.35">
      <c r="A220" s="6"/>
      <c r="B220" s="6"/>
      <c r="C220" s="10"/>
    </row>
    <row r="221" spans="1:3" x14ac:dyDescent="0.35">
      <c r="A221" s="6"/>
      <c r="B221" s="6"/>
      <c r="C221" s="10"/>
    </row>
    <row r="222" spans="1:3" x14ac:dyDescent="0.35">
      <c r="A222" s="6"/>
      <c r="B222" s="6"/>
      <c r="C222" s="10"/>
    </row>
    <row r="223" spans="1:3" x14ac:dyDescent="0.35">
      <c r="A223" s="6"/>
      <c r="B223" s="6"/>
      <c r="C223" s="10"/>
    </row>
    <row r="224" spans="1:3" x14ac:dyDescent="0.35">
      <c r="A224" s="6"/>
      <c r="B224" s="6"/>
      <c r="C224" s="10"/>
    </row>
    <row r="225" spans="1:3" x14ac:dyDescent="0.35">
      <c r="A225" s="6"/>
      <c r="B225" s="6"/>
      <c r="C225" s="10"/>
    </row>
    <row r="226" spans="1:3" x14ac:dyDescent="0.35">
      <c r="A226" s="6"/>
      <c r="B226" s="6"/>
      <c r="C226" s="10"/>
    </row>
    <row r="227" spans="1:3" x14ac:dyDescent="0.35">
      <c r="A227" s="6"/>
      <c r="B227" s="6"/>
      <c r="C227" s="10"/>
    </row>
    <row r="228" spans="1:3" x14ac:dyDescent="0.35">
      <c r="A228" s="6"/>
      <c r="B228" s="6"/>
      <c r="C228" s="10"/>
    </row>
    <row r="229" spans="1:3" x14ac:dyDescent="0.35">
      <c r="A229" s="6"/>
      <c r="B229" s="6"/>
      <c r="C229" s="10"/>
    </row>
    <row r="230" spans="1:3" x14ac:dyDescent="0.35">
      <c r="A230" s="6"/>
      <c r="B230" s="6"/>
      <c r="C230" s="10"/>
    </row>
    <row r="231" spans="1:3" x14ac:dyDescent="0.35">
      <c r="A231" s="6"/>
      <c r="B231" s="6"/>
      <c r="C231" s="10"/>
    </row>
    <row r="232" spans="1:3" x14ac:dyDescent="0.35">
      <c r="A232" s="6"/>
      <c r="B232" s="6"/>
      <c r="C232" s="10"/>
    </row>
    <row r="233" spans="1:3" x14ac:dyDescent="0.35">
      <c r="A233" s="6"/>
      <c r="B233" s="6"/>
      <c r="C233" s="10"/>
    </row>
    <row r="234" spans="1:3" x14ac:dyDescent="0.35">
      <c r="A234" s="6"/>
      <c r="B234" s="6"/>
      <c r="C234" s="10"/>
    </row>
    <row r="235" spans="1:3" x14ac:dyDescent="0.35">
      <c r="A235" s="6"/>
      <c r="B235" s="6"/>
      <c r="C235" s="10"/>
    </row>
    <row r="236" spans="1:3" x14ac:dyDescent="0.35">
      <c r="A236" s="6"/>
      <c r="B236" s="6"/>
      <c r="C236" s="10"/>
    </row>
    <row r="237" spans="1:3" x14ac:dyDescent="0.35">
      <c r="A237" s="6"/>
      <c r="B237" s="6"/>
      <c r="C237" s="10"/>
    </row>
    <row r="238" spans="1:3" x14ac:dyDescent="0.35">
      <c r="A238" s="6"/>
      <c r="B238" s="6"/>
      <c r="C238" s="10"/>
    </row>
    <row r="239" spans="1:3" x14ac:dyDescent="0.35">
      <c r="A239" s="6"/>
      <c r="B239" s="6"/>
      <c r="C239" s="10"/>
    </row>
    <row r="240" spans="1:3" x14ac:dyDescent="0.35">
      <c r="A240" s="6"/>
      <c r="B240" s="6"/>
      <c r="C240" s="10"/>
    </row>
    <row r="241" spans="1:3" x14ac:dyDescent="0.35">
      <c r="A241" s="6"/>
      <c r="B241" s="6"/>
      <c r="C241" s="10"/>
    </row>
    <row r="242" spans="1:3" x14ac:dyDescent="0.35">
      <c r="A242" s="6"/>
      <c r="B242" s="6"/>
      <c r="C242" s="10"/>
    </row>
    <row r="243" spans="1:3" x14ac:dyDescent="0.35">
      <c r="A243" s="6"/>
      <c r="B243" s="6"/>
      <c r="C243" s="10"/>
    </row>
    <row r="244" spans="1:3" x14ac:dyDescent="0.35">
      <c r="A244" s="6"/>
      <c r="B244" s="6"/>
      <c r="C244" s="10"/>
    </row>
    <row r="245" spans="1:3" x14ac:dyDescent="0.35">
      <c r="A245" s="6"/>
      <c r="B245" s="6"/>
      <c r="C245" s="10"/>
    </row>
    <row r="246" spans="1:3" x14ac:dyDescent="0.35">
      <c r="A246" s="6"/>
      <c r="B246" s="6"/>
      <c r="C246" s="10"/>
    </row>
    <row r="247" spans="1:3" x14ac:dyDescent="0.35">
      <c r="A247" s="6"/>
      <c r="B247" s="6"/>
      <c r="C247" s="10"/>
    </row>
    <row r="248" spans="1:3" x14ac:dyDescent="0.35">
      <c r="A248" s="6"/>
      <c r="B248" s="6"/>
      <c r="C248" s="10"/>
    </row>
    <row r="249" spans="1:3" x14ac:dyDescent="0.35">
      <c r="A249" s="6"/>
      <c r="B249" s="6"/>
      <c r="C249" s="10"/>
    </row>
    <row r="250" spans="1:3" x14ac:dyDescent="0.35">
      <c r="A250" s="6"/>
      <c r="B250" s="6"/>
      <c r="C250" s="10"/>
    </row>
    <row r="251" spans="1:3" x14ac:dyDescent="0.35">
      <c r="A251" s="6"/>
      <c r="B251" s="6"/>
      <c r="C251" s="10"/>
    </row>
    <row r="252" spans="1:3" x14ac:dyDescent="0.35">
      <c r="A252" s="6"/>
      <c r="B252" s="6"/>
      <c r="C252" s="10"/>
    </row>
    <row r="253" spans="1:3" x14ac:dyDescent="0.35">
      <c r="A253" s="6"/>
      <c r="B253" s="6"/>
      <c r="C253" s="10"/>
    </row>
    <row r="254" spans="1:3" x14ac:dyDescent="0.35">
      <c r="A254" s="6"/>
      <c r="B254" s="6"/>
      <c r="C254" s="10"/>
    </row>
    <row r="255" spans="1:3" x14ac:dyDescent="0.35">
      <c r="A255" s="6"/>
      <c r="B255" s="6"/>
      <c r="C255" s="10"/>
    </row>
    <row r="256" spans="1:3" x14ac:dyDescent="0.35">
      <c r="A256" s="6"/>
      <c r="B256" s="6"/>
      <c r="C256" s="10"/>
    </row>
    <row r="257" spans="1:3" x14ac:dyDescent="0.35">
      <c r="A257" s="6"/>
      <c r="B257" s="6"/>
      <c r="C257" s="10"/>
    </row>
    <row r="258" spans="1:3" x14ac:dyDescent="0.35">
      <c r="A258" s="6"/>
      <c r="B258" s="6"/>
      <c r="C258" s="10"/>
    </row>
    <row r="259" spans="1:3" x14ac:dyDescent="0.35">
      <c r="A259" s="6"/>
      <c r="B259" s="6"/>
      <c r="C259" s="10"/>
    </row>
    <row r="260" spans="1:3" x14ac:dyDescent="0.35">
      <c r="A260" s="6"/>
      <c r="B260" s="6"/>
      <c r="C260" s="10"/>
    </row>
    <row r="261" spans="1:3" x14ac:dyDescent="0.35">
      <c r="A261" s="6"/>
      <c r="B261" s="6"/>
      <c r="C261" s="10"/>
    </row>
    <row r="262" spans="1:3" x14ac:dyDescent="0.35">
      <c r="A262" s="6"/>
      <c r="B262" s="6"/>
      <c r="C262" s="10"/>
    </row>
    <row r="263" spans="1:3" x14ac:dyDescent="0.35">
      <c r="A263" s="6"/>
      <c r="B263" s="6"/>
      <c r="C263" s="10"/>
    </row>
    <row r="264" spans="1:3" x14ac:dyDescent="0.35">
      <c r="A264" s="6"/>
      <c r="B264" s="6"/>
      <c r="C264" s="10"/>
    </row>
    <row r="265" spans="1:3" x14ac:dyDescent="0.35">
      <c r="A265" s="6"/>
      <c r="B265" s="6"/>
      <c r="C265" s="10"/>
    </row>
    <row r="266" spans="1:3" x14ac:dyDescent="0.35">
      <c r="A266" s="6"/>
      <c r="B266" s="6"/>
      <c r="C266" s="10"/>
    </row>
    <row r="267" spans="1:3" x14ac:dyDescent="0.35">
      <c r="A267" s="6"/>
      <c r="B267" s="6"/>
      <c r="C267" s="10"/>
    </row>
    <row r="268" spans="1:3" x14ac:dyDescent="0.35">
      <c r="A268" s="6"/>
      <c r="B268" s="6"/>
      <c r="C268" s="10"/>
    </row>
    <row r="269" spans="1:3" x14ac:dyDescent="0.35">
      <c r="A269" s="6"/>
      <c r="B269" s="6"/>
      <c r="C269" s="10"/>
    </row>
    <row r="270" spans="1:3" x14ac:dyDescent="0.35">
      <c r="A270" s="6"/>
      <c r="B270" s="6"/>
      <c r="C270" s="10"/>
    </row>
    <row r="271" spans="1:3" x14ac:dyDescent="0.35">
      <c r="A271" s="6"/>
      <c r="B271" s="6"/>
      <c r="C271" s="10"/>
    </row>
    <row r="272" spans="1:3" x14ac:dyDescent="0.35">
      <c r="A272" s="6"/>
      <c r="B272" s="6"/>
      <c r="C272" s="10"/>
    </row>
    <row r="273" spans="1:3" x14ac:dyDescent="0.35">
      <c r="A273" s="6"/>
      <c r="B273" s="6"/>
      <c r="C273" s="10"/>
    </row>
    <row r="274" spans="1:3" x14ac:dyDescent="0.35">
      <c r="A274" s="6"/>
      <c r="B274" s="6"/>
      <c r="C274" s="10"/>
    </row>
    <row r="275" spans="1:3" x14ac:dyDescent="0.35">
      <c r="A275" s="6"/>
      <c r="B275" s="6"/>
      <c r="C275" s="10"/>
    </row>
    <row r="276" spans="1:3" x14ac:dyDescent="0.35">
      <c r="A276" s="6"/>
      <c r="B276" s="6"/>
      <c r="C276" s="10"/>
    </row>
    <row r="277" spans="1:3" x14ac:dyDescent="0.35">
      <c r="A277" s="6"/>
      <c r="B277" s="6"/>
      <c r="C277" s="10"/>
    </row>
    <row r="278" spans="1:3" x14ac:dyDescent="0.35">
      <c r="A278" s="6"/>
      <c r="B278" s="6"/>
      <c r="C278" s="10"/>
    </row>
    <row r="279" spans="1:3" x14ac:dyDescent="0.35">
      <c r="A279" s="6"/>
      <c r="B279" s="6"/>
      <c r="C279" s="10"/>
    </row>
    <row r="280" spans="1:3" x14ac:dyDescent="0.35">
      <c r="A280" s="6"/>
      <c r="B280" s="6"/>
      <c r="C280" s="10"/>
    </row>
    <row r="281" spans="1:3" x14ac:dyDescent="0.35">
      <c r="A281" s="6"/>
      <c r="B281" s="6"/>
      <c r="C281" s="10"/>
    </row>
    <row r="282" spans="1:3" x14ac:dyDescent="0.35">
      <c r="A282" s="6"/>
      <c r="B282" s="6"/>
      <c r="C282" s="10"/>
    </row>
    <row r="283" spans="1:3" x14ac:dyDescent="0.35">
      <c r="A283" s="6"/>
      <c r="B283" s="6"/>
      <c r="C283" s="10"/>
    </row>
    <row r="284" spans="1:3" x14ac:dyDescent="0.35">
      <c r="A284" s="6"/>
      <c r="B284" s="6"/>
      <c r="C284" s="10"/>
    </row>
    <row r="285" spans="1:3" x14ac:dyDescent="0.35">
      <c r="A285" s="6"/>
      <c r="B285" s="6"/>
      <c r="C285" s="10"/>
    </row>
    <row r="286" spans="1:3" x14ac:dyDescent="0.35">
      <c r="A286" s="6"/>
      <c r="B286" s="6"/>
      <c r="C286" s="10"/>
    </row>
    <row r="287" spans="1:3" x14ac:dyDescent="0.35">
      <c r="A287" s="6"/>
      <c r="B287" s="6"/>
      <c r="C287" s="10"/>
    </row>
    <row r="288" spans="1:3" x14ac:dyDescent="0.35">
      <c r="A288" s="6"/>
      <c r="B288" s="6"/>
      <c r="C288" s="10"/>
    </row>
    <row r="289" spans="1:3" x14ac:dyDescent="0.35">
      <c r="A289" s="6"/>
      <c r="B289" s="6"/>
      <c r="C289" s="10"/>
    </row>
    <row r="290" spans="1:3" x14ac:dyDescent="0.35">
      <c r="A290" s="6"/>
      <c r="B290" s="6"/>
      <c r="C290" s="10"/>
    </row>
    <row r="291" spans="1:3" x14ac:dyDescent="0.35">
      <c r="A291" s="6"/>
      <c r="B291" s="6"/>
      <c r="C291" s="10"/>
    </row>
    <row r="292" spans="1:3" x14ac:dyDescent="0.35">
      <c r="A292" s="6"/>
      <c r="B292" s="6"/>
      <c r="C292" s="10"/>
    </row>
    <row r="293" spans="1:3" x14ac:dyDescent="0.35">
      <c r="A293" s="6"/>
      <c r="B293" s="6"/>
      <c r="C293" s="10"/>
    </row>
    <row r="294" spans="1:3" x14ac:dyDescent="0.35">
      <c r="A294" s="6"/>
      <c r="B294" s="6"/>
      <c r="C294" s="10"/>
    </row>
    <row r="295" spans="1:3" x14ac:dyDescent="0.35">
      <c r="A295" s="6"/>
      <c r="B295" s="6"/>
      <c r="C295" s="10"/>
    </row>
    <row r="296" spans="1:3" x14ac:dyDescent="0.35">
      <c r="A296" s="6"/>
      <c r="B296" s="6"/>
      <c r="C296" s="10"/>
    </row>
    <row r="297" spans="1:3" x14ac:dyDescent="0.35">
      <c r="A297" s="6"/>
      <c r="B297" s="6"/>
      <c r="C297" s="10"/>
    </row>
    <row r="298" spans="1:3" x14ac:dyDescent="0.35">
      <c r="A298" s="6"/>
      <c r="B298" s="6"/>
      <c r="C298" s="10"/>
    </row>
    <row r="299" spans="1:3" x14ac:dyDescent="0.35">
      <c r="A299" s="6"/>
      <c r="B299" s="6"/>
      <c r="C299" s="10"/>
    </row>
    <row r="300" spans="1:3" x14ac:dyDescent="0.35">
      <c r="A300" s="6"/>
      <c r="B300" s="6"/>
      <c r="C300" s="10"/>
    </row>
    <row r="301" spans="1:3" x14ac:dyDescent="0.35">
      <c r="A301" s="6"/>
      <c r="B301" s="6"/>
      <c r="C301" s="10"/>
    </row>
    <row r="302" spans="1:3" x14ac:dyDescent="0.35">
      <c r="A302" s="6"/>
      <c r="B302" s="6"/>
      <c r="C302" s="10"/>
    </row>
    <row r="303" spans="1:3" x14ac:dyDescent="0.35">
      <c r="A303" s="6"/>
      <c r="B303" s="6"/>
      <c r="C303" s="10"/>
    </row>
    <row r="304" spans="1:3" x14ac:dyDescent="0.35">
      <c r="A304" s="6"/>
      <c r="B304" s="6"/>
      <c r="C304" s="10"/>
    </row>
    <row r="305" spans="1:3" x14ac:dyDescent="0.35">
      <c r="A305" s="6"/>
      <c r="B305" s="6"/>
      <c r="C305" s="10"/>
    </row>
    <row r="306" spans="1:3" x14ac:dyDescent="0.35">
      <c r="A306" s="6"/>
      <c r="B306" s="6"/>
      <c r="C306" s="10"/>
    </row>
    <row r="307" spans="1:3" x14ac:dyDescent="0.35">
      <c r="A307" s="6"/>
      <c r="B307" s="6"/>
      <c r="C307" s="10"/>
    </row>
    <row r="308" spans="1:3" x14ac:dyDescent="0.35">
      <c r="A308" s="6"/>
      <c r="B308" s="6"/>
      <c r="C308" s="10"/>
    </row>
    <row r="309" spans="1:3" x14ac:dyDescent="0.35">
      <c r="A309" s="6"/>
      <c r="B309" s="6"/>
      <c r="C309" s="10"/>
    </row>
    <row r="310" spans="1:3" x14ac:dyDescent="0.35">
      <c r="A310" s="6"/>
      <c r="B310" s="6"/>
      <c r="C310" s="10"/>
    </row>
    <row r="311" spans="1:3" x14ac:dyDescent="0.35">
      <c r="A311" s="6"/>
      <c r="B311" s="6"/>
      <c r="C311" s="10"/>
    </row>
    <row r="312" spans="1:3" x14ac:dyDescent="0.35">
      <c r="A312" s="6"/>
      <c r="B312" s="6"/>
      <c r="C312" s="10"/>
    </row>
    <row r="313" spans="1:3" x14ac:dyDescent="0.35">
      <c r="A313" s="6"/>
      <c r="B313" s="6"/>
      <c r="C313" s="10"/>
    </row>
    <row r="314" spans="1:3" x14ac:dyDescent="0.35">
      <c r="A314" s="6"/>
      <c r="B314" s="6"/>
      <c r="C314" s="10"/>
    </row>
    <row r="315" spans="1:3" x14ac:dyDescent="0.35">
      <c r="A315" s="6"/>
      <c r="B315" s="6"/>
      <c r="C315" s="10"/>
    </row>
    <row r="316" spans="1:3" x14ac:dyDescent="0.35">
      <c r="A316" s="6"/>
      <c r="B316" s="6"/>
      <c r="C316" s="10"/>
    </row>
    <row r="317" spans="1:3" x14ac:dyDescent="0.35">
      <c r="A317" s="6"/>
      <c r="B317" s="6"/>
      <c r="C317" s="10"/>
    </row>
    <row r="318" spans="1:3" x14ac:dyDescent="0.35">
      <c r="A318" s="6"/>
      <c r="B318" s="6"/>
      <c r="C318" s="10"/>
    </row>
    <row r="319" spans="1:3" x14ac:dyDescent="0.35">
      <c r="A319" s="6"/>
      <c r="B319" s="6"/>
      <c r="C319" s="10"/>
    </row>
    <row r="320" spans="1:3" x14ac:dyDescent="0.35">
      <c r="A320" s="6"/>
      <c r="B320" s="6"/>
      <c r="C320" s="10"/>
    </row>
    <row r="321" spans="1:3" x14ac:dyDescent="0.35">
      <c r="A321" s="6"/>
      <c r="B321" s="6"/>
      <c r="C321" s="10"/>
    </row>
    <row r="322" spans="1:3" x14ac:dyDescent="0.35">
      <c r="A322" s="6"/>
      <c r="B322" s="6"/>
      <c r="C322" s="10"/>
    </row>
    <row r="323" spans="1:3" x14ac:dyDescent="0.35">
      <c r="A323" s="6"/>
      <c r="B323" s="6"/>
      <c r="C323" s="10"/>
    </row>
    <row r="324" spans="1:3" x14ac:dyDescent="0.35">
      <c r="A324" s="6"/>
      <c r="B324" s="6"/>
      <c r="C324" s="10"/>
    </row>
    <row r="325" spans="1:3" x14ac:dyDescent="0.35">
      <c r="A325" s="6"/>
      <c r="B325" s="6"/>
      <c r="C325" s="10"/>
    </row>
    <row r="326" spans="1:3" x14ac:dyDescent="0.35">
      <c r="A326" s="6"/>
      <c r="B326" s="6"/>
      <c r="C326" s="10"/>
    </row>
    <row r="327" spans="1:3" x14ac:dyDescent="0.35">
      <c r="A327" s="6"/>
      <c r="B327" s="6"/>
      <c r="C327" s="10"/>
    </row>
    <row r="328" spans="1:3" x14ac:dyDescent="0.35">
      <c r="A328" s="6"/>
      <c r="B328" s="6"/>
      <c r="C328" s="10"/>
    </row>
    <row r="329" spans="1:3" x14ac:dyDescent="0.35">
      <c r="A329" s="6"/>
      <c r="B329" s="6"/>
      <c r="C329" s="10"/>
    </row>
    <row r="330" spans="1:3" x14ac:dyDescent="0.35">
      <c r="A330" s="6"/>
      <c r="B330" s="6"/>
      <c r="C330" s="10"/>
    </row>
    <row r="331" spans="1:3" x14ac:dyDescent="0.35">
      <c r="A331" s="6"/>
      <c r="B331" s="6"/>
      <c r="C331" s="10"/>
    </row>
    <row r="332" spans="1:3" x14ac:dyDescent="0.35">
      <c r="A332" s="6"/>
      <c r="B332" s="6"/>
      <c r="C332" s="10"/>
    </row>
    <row r="333" spans="1:3" x14ac:dyDescent="0.35">
      <c r="A333" s="6"/>
      <c r="B333" s="6"/>
      <c r="C333" s="10"/>
    </row>
    <row r="334" spans="1:3" x14ac:dyDescent="0.35">
      <c r="A334" s="6"/>
      <c r="B334" s="6"/>
      <c r="C334" s="10"/>
    </row>
    <row r="335" spans="1:3" x14ac:dyDescent="0.35">
      <c r="A335" s="6"/>
      <c r="B335" s="6"/>
      <c r="C335" s="10"/>
    </row>
    <row r="336" spans="1:3" x14ac:dyDescent="0.35">
      <c r="A336" s="6"/>
      <c r="B336" s="6"/>
      <c r="C336" s="10"/>
    </row>
    <row r="337" spans="1:3" x14ac:dyDescent="0.35">
      <c r="A337" s="6"/>
      <c r="B337" s="6"/>
      <c r="C337" s="10"/>
    </row>
    <row r="338" spans="1:3" x14ac:dyDescent="0.35">
      <c r="A338" s="6"/>
      <c r="B338" s="6"/>
      <c r="C338" s="10"/>
    </row>
    <row r="339" spans="1:3" x14ac:dyDescent="0.35">
      <c r="A339" s="6"/>
      <c r="B339" s="6"/>
      <c r="C339" s="10"/>
    </row>
    <row r="340" spans="1:3" x14ac:dyDescent="0.35">
      <c r="A340" s="6"/>
      <c r="B340" s="6"/>
      <c r="C340" s="10"/>
    </row>
    <row r="341" spans="1:3" x14ac:dyDescent="0.35">
      <c r="A341" s="6"/>
      <c r="B341" s="6"/>
      <c r="C341" s="10"/>
    </row>
    <row r="342" spans="1:3" x14ac:dyDescent="0.35">
      <c r="A342" s="6"/>
      <c r="B342" s="6"/>
      <c r="C342" s="10"/>
    </row>
    <row r="343" spans="1:3" x14ac:dyDescent="0.35">
      <c r="A343" s="6"/>
      <c r="B343" s="6"/>
      <c r="C343" s="10"/>
    </row>
    <row r="344" spans="1:3" x14ac:dyDescent="0.35">
      <c r="A344" s="6"/>
      <c r="B344" s="6"/>
      <c r="C344" s="10"/>
    </row>
    <row r="345" spans="1:3" x14ac:dyDescent="0.35">
      <c r="A345" s="6"/>
      <c r="B345" s="6"/>
      <c r="C345" s="10"/>
    </row>
    <row r="346" spans="1:3" x14ac:dyDescent="0.35">
      <c r="A346" s="6"/>
      <c r="B346" s="6"/>
      <c r="C346" s="10"/>
    </row>
    <row r="347" spans="1:3" x14ac:dyDescent="0.35">
      <c r="A347" s="6"/>
      <c r="B347" s="6"/>
      <c r="C347" s="10"/>
    </row>
    <row r="348" spans="1:3" x14ac:dyDescent="0.35">
      <c r="A348" s="6"/>
      <c r="B348" s="6"/>
      <c r="C348" s="10"/>
    </row>
    <row r="349" spans="1:3" x14ac:dyDescent="0.35">
      <c r="A349" s="6"/>
      <c r="B349" s="6"/>
      <c r="C349" s="10"/>
    </row>
    <row r="350" spans="1:3" x14ac:dyDescent="0.35">
      <c r="A350" s="6"/>
      <c r="B350" s="6"/>
      <c r="C350" s="10"/>
    </row>
    <row r="351" spans="1:3" x14ac:dyDescent="0.35">
      <c r="A351" s="6"/>
      <c r="B351" s="6"/>
      <c r="C351" s="10"/>
    </row>
    <row r="352" spans="1:3" x14ac:dyDescent="0.35">
      <c r="A352" s="6"/>
      <c r="B352" s="6"/>
      <c r="C352" s="10"/>
    </row>
    <row r="353" spans="1:3" x14ac:dyDescent="0.35">
      <c r="A353" s="6"/>
      <c r="B353" s="6"/>
      <c r="C353" s="10"/>
    </row>
    <row r="354" spans="1:3" x14ac:dyDescent="0.35">
      <c r="A354" s="6"/>
      <c r="B354" s="6"/>
      <c r="C354" s="10"/>
    </row>
    <row r="355" spans="1:3" x14ac:dyDescent="0.35">
      <c r="A355" s="6"/>
      <c r="B355" s="6"/>
      <c r="C355" s="10"/>
    </row>
    <row r="356" spans="1:3" x14ac:dyDescent="0.35">
      <c r="A356" s="6"/>
      <c r="B356" s="6"/>
      <c r="C356" s="10"/>
    </row>
    <row r="357" spans="1:3" x14ac:dyDescent="0.35">
      <c r="A357" s="6"/>
      <c r="B357" s="6"/>
      <c r="C357" s="10"/>
    </row>
    <row r="358" spans="1:3" x14ac:dyDescent="0.35">
      <c r="A358" s="6"/>
      <c r="B358" s="6"/>
      <c r="C358" s="10"/>
    </row>
    <row r="359" spans="1:3" x14ac:dyDescent="0.35">
      <c r="A359" s="6"/>
      <c r="B359" s="6"/>
      <c r="C359" s="10"/>
    </row>
    <row r="360" spans="1:3" x14ac:dyDescent="0.35">
      <c r="A360" s="6"/>
      <c r="B360" s="6"/>
      <c r="C360" s="10"/>
    </row>
    <row r="361" spans="1:3" x14ac:dyDescent="0.35">
      <c r="A361" s="6"/>
      <c r="B361" s="6"/>
      <c r="C361" s="10"/>
    </row>
    <row r="362" spans="1:3" x14ac:dyDescent="0.35">
      <c r="A362" s="6"/>
      <c r="B362" s="6"/>
      <c r="C362" s="10"/>
    </row>
    <row r="363" spans="1:3" x14ac:dyDescent="0.35">
      <c r="A363" s="6"/>
      <c r="B363" s="6"/>
      <c r="C363" s="10"/>
    </row>
    <row r="364" spans="1:3" x14ac:dyDescent="0.35">
      <c r="A364" s="6"/>
      <c r="B364" s="6"/>
      <c r="C364" s="10"/>
    </row>
    <row r="365" spans="1:3" x14ac:dyDescent="0.35">
      <c r="A365" s="6"/>
      <c r="B365" s="6"/>
      <c r="C365" s="10"/>
    </row>
    <row r="366" spans="1:3" x14ac:dyDescent="0.35">
      <c r="A366" s="6"/>
      <c r="B366" s="6"/>
      <c r="C366" s="10"/>
    </row>
    <row r="367" spans="1:3" x14ac:dyDescent="0.35">
      <c r="A367" s="6"/>
      <c r="B367" s="6"/>
      <c r="C367" s="10"/>
    </row>
    <row r="368" spans="1:3" x14ac:dyDescent="0.35">
      <c r="A368" s="6"/>
      <c r="B368" s="6"/>
      <c r="C368" s="10"/>
    </row>
    <row r="369" spans="1:3" x14ac:dyDescent="0.35">
      <c r="A369" s="6"/>
      <c r="B369" s="6"/>
      <c r="C369" s="10"/>
    </row>
    <row r="370" spans="1:3" x14ac:dyDescent="0.35">
      <c r="A370" s="6"/>
      <c r="B370" s="6"/>
      <c r="C370" s="10"/>
    </row>
    <row r="371" spans="1:3" x14ac:dyDescent="0.35">
      <c r="A371" s="6"/>
      <c r="B371" s="6"/>
      <c r="C371" s="10"/>
    </row>
    <row r="372" spans="1:3" x14ac:dyDescent="0.35">
      <c r="A372" s="6"/>
      <c r="B372" s="6"/>
      <c r="C372" s="10"/>
    </row>
    <row r="373" spans="1:3" x14ac:dyDescent="0.35">
      <c r="A373" s="6"/>
      <c r="B373" s="6"/>
      <c r="C373" s="10"/>
    </row>
    <row r="374" spans="1:3" x14ac:dyDescent="0.35">
      <c r="A374" s="6"/>
      <c r="B374" s="6"/>
      <c r="C374" s="10"/>
    </row>
    <row r="375" spans="1:3" x14ac:dyDescent="0.35">
      <c r="A375" s="6"/>
      <c r="B375" s="6"/>
      <c r="C375" s="10"/>
    </row>
    <row r="376" spans="1:3" x14ac:dyDescent="0.35">
      <c r="A376" s="6"/>
      <c r="B376" s="6"/>
      <c r="C376" s="10"/>
    </row>
    <row r="377" spans="1:3" x14ac:dyDescent="0.35">
      <c r="A377" s="6"/>
      <c r="B377" s="6"/>
      <c r="C377" s="10"/>
    </row>
    <row r="378" spans="1:3" x14ac:dyDescent="0.35">
      <c r="A378" s="6"/>
      <c r="B378" s="6"/>
      <c r="C378" s="10"/>
    </row>
    <row r="379" spans="1:3" x14ac:dyDescent="0.35">
      <c r="A379" s="6"/>
      <c r="B379" s="6"/>
      <c r="C379" s="10"/>
    </row>
    <row r="380" spans="1:3" x14ac:dyDescent="0.35">
      <c r="A380" s="6"/>
      <c r="B380" s="6"/>
      <c r="C380" s="10"/>
    </row>
    <row r="381" spans="1:3" x14ac:dyDescent="0.35">
      <c r="A381" s="6"/>
      <c r="B381" s="6"/>
      <c r="C381" s="10"/>
    </row>
    <row r="382" spans="1:3" x14ac:dyDescent="0.35">
      <c r="A382" s="6"/>
      <c r="B382" s="6"/>
      <c r="C382" s="10"/>
    </row>
    <row r="383" spans="1:3" x14ac:dyDescent="0.35">
      <c r="A383" s="6"/>
      <c r="B383" s="6"/>
      <c r="C383" s="10"/>
    </row>
    <row r="384" spans="1:3" x14ac:dyDescent="0.35">
      <c r="A384" s="6"/>
      <c r="B384" s="6"/>
      <c r="C384" s="10"/>
    </row>
    <row r="385" spans="1:3" x14ac:dyDescent="0.35">
      <c r="A385" s="6"/>
      <c r="B385" s="6"/>
      <c r="C385" s="10"/>
    </row>
    <row r="386" spans="1:3" x14ac:dyDescent="0.35">
      <c r="A386" s="6"/>
      <c r="B386" s="6"/>
      <c r="C386" s="10"/>
    </row>
    <row r="387" spans="1:3" x14ac:dyDescent="0.35">
      <c r="A387" s="6"/>
      <c r="B387" s="6"/>
      <c r="C387" s="10"/>
    </row>
    <row r="388" spans="1:3" x14ac:dyDescent="0.35">
      <c r="A388" s="6"/>
      <c r="B388" s="6"/>
      <c r="C388" s="10"/>
    </row>
    <row r="389" spans="1:3" x14ac:dyDescent="0.35">
      <c r="A389" s="6"/>
      <c r="B389" s="6"/>
      <c r="C389" s="10"/>
    </row>
    <row r="390" spans="1:3" x14ac:dyDescent="0.35">
      <c r="A390" s="6"/>
      <c r="B390" s="6"/>
      <c r="C390" s="10"/>
    </row>
    <row r="391" spans="1:3" x14ac:dyDescent="0.35">
      <c r="A391" s="6"/>
      <c r="B391" s="6"/>
      <c r="C391" s="10"/>
    </row>
    <row r="392" spans="1:3" x14ac:dyDescent="0.35">
      <c r="A392" s="6"/>
      <c r="B392" s="6"/>
      <c r="C392" s="10"/>
    </row>
    <row r="393" spans="1:3" x14ac:dyDescent="0.35">
      <c r="A393" s="6"/>
      <c r="B393" s="6"/>
      <c r="C393" s="10"/>
    </row>
    <row r="394" spans="1:3" x14ac:dyDescent="0.35">
      <c r="A394" s="6"/>
      <c r="B394" s="6"/>
      <c r="C394" s="10"/>
    </row>
    <row r="395" spans="1:3" x14ac:dyDescent="0.35">
      <c r="A395" s="6"/>
      <c r="B395" s="6"/>
      <c r="C395" s="10"/>
    </row>
    <row r="396" spans="1:3" x14ac:dyDescent="0.35">
      <c r="A396" s="6"/>
      <c r="B396" s="6"/>
      <c r="C396" s="10"/>
    </row>
    <row r="397" spans="1:3" x14ac:dyDescent="0.35">
      <c r="A397" s="6"/>
      <c r="B397" s="6"/>
      <c r="C397" s="10"/>
    </row>
    <row r="398" spans="1:3" x14ac:dyDescent="0.35">
      <c r="A398" s="6"/>
      <c r="B398" s="6"/>
      <c r="C398" s="10"/>
    </row>
  </sheetData>
  <protectedRanges>
    <protectedRange sqref="F78:F92 F1:F2 E88:E89 E1:E46 E48:E86" name="Range2"/>
    <protectedRange password="C758" sqref="A1 C1:C2 A69 E90:E92 A78:B92 E87 C78:C86 C88:C89 A35:A36 A68:B68 A67 A37:B46 F3:F46 D1:D46 A2:B34 A48:B66 A70:B72 A73:A77 F48:F77 D48:D92" name="Range1"/>
    <protectedRange sqref="E47:F47" name="Range2_7"/>
    <protectedRange password="C758" sqref="A47:D47" name="Range1_4"/>
  </protectedRanges>
  <customSheetViews>
    <customSheetView guid="{607AC9DB-C90C-4694-A492-A979992186C4}" scale="70" showPageBreaks="1" view="pageLayout">
      <selection activeCell="B68" sqref="B68"/>
      <rowBreaks count="1" manualBreakCount="1">
        <brk id="30" max="16383" man="1"/>
      </rowBreaks>
      <pageMargins left="1.5748031496062993" right="0.35433070866141736" top="0.51181102362204722" bottom="0.76838235294117652" header="0.51181102362204722" footer="0.47244094488188981"/>
      <pageSetup paperSize="9" scale="95" orientation="portrait" copies="2" r:id="rId1"/>
      <headerFooter alignWithMargins="0">
        <oddFooter>&amp;R&amp;P/71</oddFooter>
      </headerFooter>
    </customSheetView>
  </customSheetViews>
  <mergeCells count="68">
    <mergeCell ref="B51:E51"/>
    <mergeCell ref="B52:E52"/>
    <mergeCell ref="B53:E53"/>
    <mergeCell ref="A76:E76"/>
    <mergeCell ref="B63:F63"/>
    <mergeCell ref="B59:E59"/>
    <mergeCell ref="B60:E60"/>
    <mergeCell ref="B61:E61"/>
    <mergeCell ref="B54:E54"/>
    <mergeCell ref="B55:E55"/>
    <mergeCell ref="B57:F57"/>
    <mergeCell ref="B58:E58"/>
    <mergeCell ref="B81:C81"/>
    <mergeCell ref="E91:F92"/>
    <mergeCell ref="B85:D85"/>
    <mergeCell ref="B72:E72"/>
    <mergeCell ref="A73:E73"/>
    <mergeCell ref="A74:E74"/>
    <mergeCell ref="A75:E75"/>
    <mergeCell ref="B65:E65"/>
    <mergeCell ref="B66:E66"/>
    <mergeCell ref="A67:E67"/>
    <mergeCell ref="A69:F69"/>
    <mergeCell ref="B71:E71"/>
    <mergeCell ref="B33:E33"/>
    <mergeCell ref="B34:E34"/>
    <mergeCell ref="A35:E35"/>
    <mergeCell ref="B64:E64"/>
    <mergeCell ref="B38:F38"/>
    <mergeCell ref="B39:F39"/>
    <mergeCell ref="B40:E40"/>
    <mergeCell ref="B41:E41"/>
    <mergeCell ref="B42:E42"/>
    <mergeCell ref="B43:E43"/>
    <mergeCell ref="B44:E44"/>
    <mergeCell ref="B45:E45"/>
    <mergeCell ref="B46:E46"/>
    <mergeCell ref="B48:E48"/>
    <mergeCell ref="B50:F50"/>
    <mergeCell ref="B47:E47"/>
    <mergeCell ref="B32:E32"/>
    <mergeCell ref="B29:E29"/>
    <mergeCell ref="B31:F31"/>
    <mergeCell ref="B28:E28"/>
    <mergeCell ref="B27:E27"/>
    <mergeCell ref="B25:E25"/>
    <mergeCell ref="B26:E26"/>
    <mergeCell ref="B22:F22"/>
    <mergeCell ref="B24:E24"/>
    <mergeCell ref="B23:E23"/>
    <mergeCell ref="B20:E20"/>
    <mergeCell ref="B17:E17"/>
    <mergeCell ref="B18:E18"/>
    <mergeCell ref="B16:E16"/>
    <mergeCell ref="B13:F13"/>
    <mergeCell ref="B15:E15"/>
    <mergeCell ref="B19:E19"/>
    <mergeCell ref="B11:E11"/>
    <mergeCell ref="B14:E14"/>
    <mergeCell ref="B10:E10"/>
    <mergeCell ref="A1:F1"/>
    <mergeCell ref="B4:F4"/>
    <mergeCell ref="B3:F3"/>
    <mergeCell ref="B5:E5"/>
    <mergeCell ref="B7:E7"/>
    <mergeCell ref="B8:E8"/>
    <mergeCell ref="B6:E6"/>
    <mergeCell ref="B9:E9"/>
  </mergeCells>
  <phoneticPr fontId="7" type="noConversion"/>
  <pageMargins left="0.39370078740157483" right="0.11811023622047244" top="0.59055118110236215" bottom="0.39370078740157483" header="0.31496062992125984" footer="0.15748031496062992"/>
  <pageSetup paperSize="9" scale="95" orientation="portrait" copies="2" r:id="rId2"/>
  <headerFooter alignWithMargins="0">
    <oddHeader>&amp;R&amp;"Arial Narrow,Regular"&amp;7FABRIKARHITEKTI  D.O.O. ZA PROJEKTIRANJE | OIB 64639141070 | KAČIĆEVA 6A | ZG | T 00 385 1 3907042 | M 00 385 91 5021163 | WWW.FABRIKA-ARHITEKTI.COM</oddHeader>
    <oddFooter>&amp;R&amp;"Arial Narrow,Regular"&amp;8POPRAVAK KONSTRUKCIJE ZGRADE NAKON POTRESA | K.Č.BR. 1983/1 K.O. CENTAR | ILICA 73 | ZAGREB | 02/2021 |||||||||||||||||||||||||||||||||||||  &amp;P+104/106</oddFooter>
  </headerFooter>
  <rowBreaks count="2" manualBreakCount="2">
    <brk id="37" max="16383" man="1"/>
    <brk id="6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4</vt:i4>
      </vt:variant>
      <vt:variant>
        <vt:lpstr>Imenovani rasponi</vt:lpstr>
      </vt:variant>
      <vt:variant>
        <vt:i4>5</vt:i4>
      </vt:variant>
    </vt:vector>
  </HeadingPairs>
  <TitlesOfParts>
    <vt:vector size="9" baseType="lpstr">
      <vt:lpstr>Ilica 73_naslov</vt:lpstr>
      <vt:lpstr>Prihvatljivi troškovi</vt:lpstr>
      <vt:lpstr>Ostali radovi</vt:lpstr>
      <vt:lpstr>REKAPITULACIJA</vt:lpstr>
      <vt:lpstr>'Ostali radovi'!Ispis_naslova</vt:lpstr>
      <vt:lpstr>'Prihvatljivi troškovi'!Ispis_naslova</vt:lpstr>
      <vt:lpstr>'Ilica 73_naslov'!Podrucje_ispisa</vt:lpstr>
      <vt:lpstr>'Ostali radovi'!Podrucje_ispisa</vt:lpstr>
      <vt:lpstr>'Prihvatljivi troškovi'!Podrucje_ispisa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dc:creator>
  <cp:lastModifiedBy>Tomislav Regvart</cp:lastModifiedBy>
  <cp:lastPrinted>2022-07-06T09:05:40Z</cp:lastPrinted>
  <dcterms:created xsi:type="dcterms:W3CDTF">2004-02-16T13:50:30Z</dcterms:created>
  <dcterms:modified xsi:type="dcterms:W3CDTF">2022-10-19T07:58:40Z</dcterms:modified>
</cp:coreProperties>
</file>