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409"/>
  <workbookPr/>
  <mc:AlternateContent xmlns:mc="http://schemas.openxmlformats.org/markup-compatibility/2006">
    <mc:Choice Requires="x15">
      <x15ac:absPath xmlns:x15ac="http://schemas.microsoft.com/office/spreadsheetml/2010/11/ac" url="https://medianesthr-my.sharepoint.com/personal/j_juricic_medianest_hr/Documents/Files/Haulikova 6 - backup/Konstrukcijska obnova - dokumentacija/"/>
    </mc:Choice>
  </mc:AlternateContent>
  <xr:revisionPtr revIDLastSave="0" documentId="8_{AC3D7833-8C3C-48D1-BB8D-6CEF828B1A5E}" xr6:coauthVersionLast="47" xr6:coauthVersionMax="47" xr10:uidLastSave="{00000000-0000-0000-0000-000000000000}"/>
  <bookViews>
    <workbookView xWindow="-120" yWindow="-120" windowWidth="29040" windowHeight="15990" tabRatio="654" firstSheet="6" activeTab="6" xr2:uid="{00000000-000D-0000-FFFF-FFFF00000000}"/>
  </bookViews>
  <sheets>
    <sheet name="0_naslovna" sheetId="18" r:id="rId1"/>
    <sheet name="rekap_1" sheetId="1" r:id="rId2"/>
    <sheet name="1_TEMELJI" sheetId="2" r:id="rId3"/>
    <sheet name="2_ZIDOVI" sheetId="34" r:id="rId4"/>
    <sheet name="3_RAVNI KROV" sheetId="35" r:id="rId5"/>
    <sheet name="4.STROPOVI" sheetId="36" r:id="rId6"/>
    <sheet name="5. OSTALO" sheetId="38" r:id="rId7"/>
    <sheet name="6.NEPRIHVAT" sheetId="40" r:id="rId8"/>
  </sheets>
  <definedNames>
    <definedName name="_xlnm.Print_Area" localSheetId="2">'1_TEMELJI'!$A$1:$F$24</definedName>
    <definedName name="_xlnm.Print_Area" localSheetId="3">'2_ZIDOVI'!$A$1:$F$20</definedName>
    <definedName name="_xlnm.Print_Area" localSheetId="4">'3_RAVNI KROV'!$A$1:$F$71</definedName>
    <definedName name="_xlnm.Print_Area" localSheetId="5">'4.STROPOVI'!$A$1:$F$16</definedName>
    <definedName name="_xlnm.Print_Area" localSheetId="6">'5. OSTALO'!$A$1:$F$11</definedName>
    <definedName name="_xlnm.Print_Area" localSheetId="7">'6.NEPRIHVAT'!$A$1:$F$8</definedName>
    <definedName name="_xlnm.Print_Area" localSheetId="1">rekap_1!$A$1:$F$19</definedName>
    <definedName name="Z_CB135738_2779_42D6_AC06_98B56EBF2AF3_.wvu.PrintArea" localSheetId="2" hidden="1">'1_TEMELJI'!$A$1:$F$24</definedName>
    <definedName name="Z_CB135738_2779_42D6_AC06_98B56EBF2AF3_.wvu.PrintArea" localSheetId="1" hidden="1">rekap_1!$A$1:$F$19</definedName>
  </definedNames>
  <calcPr calcId="191028"/>
  <customWorkbookViews>
    <customWorkbookView name="4Uha-8Core - Personal View" guid="{CB135738-2779-42D6-AC06-98B56EBF2AF3}" mergeInterval="0" personalView="1" maximized="1" windowWidth="1920" windowHeight="854" tabRatio="65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 l="1"/>
  <c r="F24" i="2"/>
  <c r="F6" i="40"/>
  <c r="F5" i="40"/>
  <c r="F8" i="40"/>
  <c r="F13" i="1" s="1"/>
  <c r="A6" i="38"/>
  <c r="A7" i="38" s="1"/>
  <c r="A5" i="38"/>
  <c r="A4" i="38"/>
  <c r="A4" i="36"/>
  <c r="A5" i="36" s="1"/>
  <c r="F40" i="35"/>
  <c r="F33" i="35"/>
  <c r="F26" i="35"/>
  <c r="F19" i="35"/>
  <c r="F29" i="35"/>
  <c r="F19" i="34"/>
  <c r="F18" i="34"/>
  <c r="F12" i="36"/>
  <c r="F57" i="35"/>
  <c r="F56" i="35"/>
  <c r="F58" i="35"/>
  <c r="F25" i="35"/>
  <c r="F61" i="35"/>
  <c r="F60" i="35"/>
  <c r="F59" i="35"/>
  <c r="F36" i="35"/>
  <c r="F35" i="35"/>
  <c r="F34" i="35"/>
  <c r="F24" i="35"/>
  <c r="F5" i="38"/>
  <c r="F6" i="38"/>
  <c r="F14" i="36"/>
  <c r="A6" i="36" l="1"/>
  <c r="A7" i="36" s="1"/>
  <c r="F7" i="34"/>
  <c r="F6" i="34"/>
  <c r="F13" i="34"/>
  <c r="F11" i="36"/>
  <c r="F6" i="36"/>
  <c r="F4" i="36"/>
  <c r="F6" i="2"/>
  <c r="F7" i="2"/>
  <c r="F8" i="2"/>
  <c r="F9" i="2"/>
  <c r="F10" i="2"/>
  <c r="F11" i="2"/>
  <c r="F12" i="2"/>
  <c r="F13" i="2"/>
  <c r="F14" i="2"/>
  <c r="F15" i="2"/>
  <c r="F16" i="2"/>
  <c r="F17" i="2"/>
  <c r="F18" i="2"/>
  <c r="F19" i="2"/>
  <c r="F20" i="2"/>
  <c r="F21" i="2"/>
  <c r="F22" i="2"/>
  <c r="F23" i="2"/>
  <c r="F5" i="2"/>
  <c r="F5" i="34"/>
  <c r="F8" i="34"/>
  <c r="F9" i="34"/>
  <c r="F10" i="34"/>
  <c r="F11" i="34"/>
  <c r="F14" i="34"/>
  <c r="F15" i="34"/>
  <c r="F17" i="34"/>
  <c r="F4" i="34"/>
  <c r="F6" i="35"/>
  <c r="F7" i="35"/>
  <c r="F8" i="35"/>
  <c r="F9" i="35"/>
  <c r="F10" i="35"/>
  <c r="F11" i="35"/>
  <c r="F12" i="35"/>
  <c r="F13" i="35"/>
  <c r="F14" i="35"/>
  <c r="F15" i="35"/>
  <c r="F16" i="35"/>
  <c r="F17" i="35"/>
  <c r="F18" i="35"/>
  <c r="F20" i="35"/>
  <c r="F21" i="35"/>
  <c r="F22" i="35"/>
  <c r="F23" i="35"/>
  <c r="F27" i="35"/>
  <c r="F28" i="35"/>
  <c r="F30" i="35"/>
  <c r="F31" i="35"/>
  <c r="F32" i="35"/>
  <c r="F37" i="35"/>
  <c r="F38" i="35"/>
  <c r="F39" i="35"/>
  <c r="F41" i="35"/>
  <c r="F42" i="35"/>
  <c r="F43" i="35"/>
  <c r="F44" i="35"/>
  <c r="F45" i="35"/>
  <c r="F46" i="35"/>
  <c r="F47" i="35"/>
  <c r="F48" i="35"/>
  <c r="F49" i="35"/>
  <c r="F50" i="35"/>
  <c r="F51" i="35"/>
  <c r="F52" i="35"/>
  <c r="F53" i="35"/>
  <c r="F64" i="35"/>
  <c r="F65" i="35"/>
  <c r="F66" i="35"/>
  <c r="F67" i="35"/>
  <c r="F68" i="35"/>
  <c r="F69" i="35"/>
  <c r="F70" i="35"/>
  <c r="F5" i="35"/>
  <c r="F7" i="36"/>
  <c r="F8" i="36"/>
  <c r="F9" i="36"/>
  <c r="F10" i="36"/>
  <c r="F13" i="36"/>
  <c r="F5" i="36"/>
  <c r="F4" i="38"/>
  <c r="F20" i="34" l="1"/>
  <c r="A8" i="36"/>
  <c r="F16" i="36"/>
  <c r="F11" i="1" s="1"/>
  <c r="F9" i="1"/>
  <c r="F8" i="1"/>
  <c r="F71" i="35"/>
  <c r="F10" i="1" s="1"/>
  <c r="F9" i="38"/>
  <c r="F12" i="1" s="1"/>
  <c r="E15" i="1" l="1"/>
  <c r="E18" i="1" s="1"/>
  <c r="A9" i="36"/>
  <c r="A10" i="36" l="1"/>
  <c r="A11" i="36" l="1"/>
  <c r="A12" i="36" s="1"/>
  <c r="A13" i="36" l="1"/>
  <c r="A14" i="36" s="1"/>
</calcChain>
</file>

<file path=xl/sharedStrings.xml><?xml version="1.0" encoding="utf-8"?>
<sst xmlns="http://schemas.openxmlformats.org/spreadsheetml/2006/main" count="403" uniqueCount="214">
  <si>
    <t>INVESTITOR: Stanari zgrade</t>
  </si>
  <si>
    <t xml:space="preserve">GRAĐEVINA: Višestambena zgrada
                            </t>
  </si>
  <si>
    <t xml:space="preserve">LOKACIJA:    Haulikova 6, Zagreb
</t>
  </si>
  <si>
    <t>DATUM:         Travanj 2023</t>
  </si>
  <si>
    <r>
      <rPr>
        <b/>
        <sz val="25"/>
        <color indexed="8"/>
        <rFont val="Arial"/>
        <family val="2"/>
        <charset val="238"/>
      </rPr>
      <t>TROŠKOVNIK</t>
    </r>
    <r>
      <rPr>
        <b/>
        <sz val="20"/>
        <color indexed="8"/>
        <rFont val="Arial"/>
        <family val="2"/>
        <charset val="238"/>
      </rPr>
      <t xml:space="preserve">
</t>
    </r>
    <r>
      <rPr>
        <b/>
        <sz val="15"/>
        <color indexed="8"/>
        <rFont val="Arial"/>
        <family val="2"/>
        <charset val="238"/>
      </rPr>
      <t>SANACIJA ZGRADE NAKON POTRESA</t>
    </r>
  </si>
  <si>
    <t>IZRADILI:</t>
  </si>
  <si>
    <t>Josip Lesić, ing.arh.</t>
  </si>
  <si>
    <t>Darko Komorski, dipl.ing.građ.</t>
  </si>
  <si>
    <t xml:space="preserve"> REKAPITULACIJA RADOVA NA SANACIJI OBJEKTA</t>
  </si>
  <si>
    <t>1.</t>
  </si>
  <si>
    <t>TEMELJI</t>
  </si>
  <si>
    <t>2.</t>
  </si>
  <si>
    <t>OJAČANJE ZIDOVA</t>
  </si>
  <si>
    <t>3.</t>
  </si>
  <si>
    <t>OJAČANJE RAVNOG KROVA I KROVIŠTA</t>
  </si>
  <si>
    <t>4.</t>
  </si>
  <si>
    <t>OJAČANJE STROPOVA</t>
  </si>
  <si>
    <t>5.</t>
  </si>
  <si>
    <t>OSTALO</t>
  </si>
  <si>
    <t>6.</t>
  </si>
  <si>
    <t>NEPRIHVATLJIVI TROŠKOVI</t>
  </si>
  <si>
    <t>UKUPNO</t>
  </si>
  <si>
    <t>PDV 25%</t>
  </si>
  <si>
    <t>RADOVI UKUPNO sa PDV-om:</t>
  </si>
  <si>
    <t>SANACIJA TEMELJA ZGRADE</t>
  </si>
  <si>
    <t>stavka</t>
  </si>
  <si>
    <t>opis radova</t>
  </si>
  <si>
    <t>jed.mjere</t>
  </si>
  <si>
    <t>količina</t>
  </si>
  <si>
    <t>cijena</t>
  </si>
  <si>
    <t>iznos</t>
  </si>
  <si>
    <t>1.1</t>
  </si>
  <si>
    <t>Uklanjanje stare betonske podne podloge u podrumu sa obje strane zida. Širina uklanjanja cca 150cm, dužina 600cm, debljina cca 15cm. U stavku uključiti iznošenje skinutog betona na gradilišni deponij (v=5m, h=20m). Podlogu i transportni put u toku radova čistiti. Točnu površinu betona koji se uklanja utvrditi kod izvođenja za nadzornom. (ukupna površina oko 10m2)</t>
  </si>
  <si>
    <t>m3</t>
  </si>
  <si>
    <t>1.2</t>
  </si>
  <si>
    <t>Skidanje batudnog zastora ispod betona st.1. Debljina batude cca 20cm</t>
  </si>
  <si>
    <t>1.3</t>
  </si>
  <si>
    <t>Ručni iskop zemlje u rovu širine do 150cm, dubina cca 200-300 cm (do dubine 40cm ispod postojećih temelja). Rov pri iskopu razupirati. Iskopani materijal deponirati u ostatku podruma (vraća se nakon sanacije).</t>
  </si>
  <si>
    <t>-</t>
  </si>
  <si>
    <t>iskop</t>
  </si>
  <si>
    <t>razupiranje</t>
  </si>
  <si>
    <t>m2</t>
  </si>
  <si>
    <t>1.4</t>
  </si>
  <si>
    <t>Ručni iskop - potkopavanje temelja u kampadama širine 1,0m. Dubina ispod temeljne stope cca 40cm. Širina iskopa oko 150cm. Zemlju iznijeti na gradilišni deponij. Iskop vršiti u dogovoru sa nadzorom.</t>
  </si>
  <si>
    <t>1.5</t>
  </si>
  <si>
    <t xml:space="preserve">Podbetoniranje temelja u kampadama: u rovu kampade postava armaturnog koša 14Ø14, d=150cm, vilice Ø8/25. Po postavi armature i oplate ručna ugradnja betona C25/30, sa nabijanjem i vibriranjem. </t>
  </si>
  <si>
    <t>oplata</t>
  </si>
  <si>
    <t>armatura</t>
  </si>
  <si>
    <t>kg</t>
  </si>
  <si>
    <t>beton</t>
  </si>
  <si>
    <t>1.6</t>
  </si>
  <si>
    <t xml:space="preserve">Uklanjanje oplate i razupora, zatrpavanje rova deponiram zemljom. Nasipavati u slojevima 20-30cm, sa nabijanjem. Višak zemlje odnijeti na gradilišni deponij. </t>
  </si>
  <si>
    <t>nasip</t>
  </si>
  <si>
    <t>odvoz viška zemlje</t>
  </si>
  <si>
    <t>1.7</t>
  </si>
  <si>
    <t>Nasip batudnog sloja rovu debljine 20cm sa nabijanjem.</t>
  </si>
  <si>
    <t>1.8</t>
  </si>
  <si>
    <t>Betoniranje nove armiranobetonske podne ploče u podrumu na mjestu uklonjenog betona, debljine 15cm. Podlogu armirati sa Q257 obostrano, betonirati betonom C25/30, te zagladiti sa gornje strane</t>
  </si>
  <si>
    <t>1.9</t>
  </si>
  <si>
    <t>Čišćenje prostora u toku izvođenja i po završetku radova</t>
  </si>
  <si>
    <t>1.10</t>
  </si>
  <si>
    <t>Ručni utovar šute, zemlje i dr. sa gradilišnog deponija i odvoz na gradki deponij. Uračunati i naknadu od deponija</t>
  </si>
  <si>
    <t>UKUPNO TEMELJI:</t>
  </si>
  <si>
    <t>2</t>
  </si>
  <si>
    <t>2.1.</t>
  </si>
  <si>
    <t xml:space="preserve">Dovoz i montaža fasadne cijevne skele, te demontaža i odvoz nakon završetka radova.
Skelu je potrebno izraditi prema pravilima struke i propisima i na nju postaviti svu potrebnu signalizaciju prema propisima.
Skela se izrađuje od čeličnih bešavnih cijevi sa spojnim elementima i sa horizontalnim i kosim ukrućenjima.
Skelu je potrebno osigurati protiv deformacija, udara vjetra, protiv prevrtanja sidrenjem u objekt pomoću kuka za pričvršćenje skele i protiv udara groma.
Skela se oslanja i učvršćuje vijcima M12 preko metalnih podložnih papuča i fosni u čvrstu i stabilnu podlogu.
Radna platforma će se izvesti od dva reda mosnica debljine 4,8 cm i širine 25 cm koje se postavljaju jedna preko druge tako da drugi red pokriva reske prvog reda. Između mosnica postaviti krovnu Ijepenku br. 120 sa preklopima min 10 cm ili PVC foliju.
Oko radnih platforma postavlja se zaštitna ograda visine 120 cm koja se sastoji od čeličnog rukohvata i ispune od čelične mreže. Uz podnožje ograde uz radnu platformu postaviti vertikalno mosnicu visine 20 cm. Po cijeloj površini skele je potrebno postaviti zaštitno platno.
Skela u svemu mora odgovarati postojećim propisima zaštite na radu i zaštite prolaznika. Svi materijali za izradu skele moraju odgovarati postojećim tehničkim propisima i standardima.
Obračun skele po m2 vertikalne projekcije.
</t>
  </si>
  <si>
    <t>2.2.</t>
  </si>
  <si>
    <t>Izrada zaštitnog tunela u dvorištu, i na uličnom pročelju, od čeličnih cijevi skele, sa postavom kosnika i OSB ploča pokrivenim ljepenkom ili PVC folijom. Visina tunela cca 4m, širina 1,5m</t>
  </si>
  <si>
    <t>2.3</t>
  </si>
  <si>
    <t>Dobava i postava PVC folije za zaštitu otvora na pročelju. Folija se pričvršćuje na doprozornike pomoću drvenih letvica, koje su u cijeni
stavke. Obračun po m2 otvora + 10 za preklope po rubu</t>
  </si>
  <si>
    <t>2.4</t>
  </si>
  <si>
    <t>Ručno uklanjanje fasadne žbuke sa vanjske fasade. Šutu deponirati na gradilišni deponij.</t>
  </si>
  <si>
    <t>2.5</t>
  </si>
  <si>
    <t>Ručno uklanjanje žbuke na zidovima sa unutarnje strane. Šutu deponirati na gradilišni deponij</t>
  </si>
  <si>
    <t>2.6</t>
  </si>
  <si>
    <t>Ručno otprašivanje i čišćenje fasade od prašine;  kontrola pukotina. Vanjsku fasadu je potrebno očistiti špricanjem vodom</t>
  </si>
  <si>
    <t>2.7</t>
  </si>
  <si>
    <t>Zbrinjavanje šute u vreće iz prethodnih stavaka i odnos na gradilišnu planirku.</t>
  </si>
  <si>
    <t>2.8</t>
  </si>
  <si>
    <t>Izrada privremene skele od čeličnih elemenata u prostoru stubišta radi sanacije zidnih i stropnih ploha</t>
  </si>
  <si>
    <t>FRCM SUSTAV - ZIDOVI I NADVOJI</t>
  </si>
  <si>
    <t>2.9</t>
  </si>
  <si>
    <t xml:space="preserve">Ugradnja FRCM sustava na nosive zidove -  izravnavajući sloj.
Nabava i ugradnja reparaturnog morta tipa kao
u debljini od 0,5 - 1,5 cm. Površinu zida potrebno dobro navlažiti vodom prije ugradnje. Obračun je po m2 izravnane površine zida. </t>
  </si>
  <si>
    <t>2.10</t>
  </si>
  <si>
    <t>Ugradnja mrežica - nabava i ugradnja bazaltne mreže tip u sloj reparaturnog morta debljine do 1 cm. Mreža se utiskuje na prethodno navlaženu površinu. Mreža se preklapa min. 15 cm kako bi se osigurao mehanički kontinuitet. Stavka uključuje i završni sloj debljine do 0,5 cm nakon izvedbe sidrenja sustava. Završni sloj se izvodi reparaturnim mortom. Težina mreže iznosi min 200 g/m2, vlačna čvrstoća min 60 kN/m.</t>
  </si>
  <si>
    <t>2.11</t>
  </si>
  <si>
    <t>Nabava i ugradnja sidara za osiguranje veze između zida i sustava. Sidro od staklenih vlakana. Sidrenje se izvodi na način da se uže koje se prethodno impregniralo epoxy sredstvom (dio
koji će biti u zidu) utisne u prethodno izbušenu rupu promjera 16-20 mm ispunjenu vinil
ester smjesom za injektiranje. Staklena vlakna sidra (dio koji nije prethodno utisnut u zid) se impregniraju epoxy sredstvom i lijepi za podlogu
u zvijezdastom obliku te se posipava kvarcnim
pijeskom 0,1-0,6 mm radi bolje prionjivosti sljedećih slojeva.</t>
  </si>
  <si>
    <t>GFRP sidro 10 mm, do L=50 cm</t>
  </si>
  <si>
    <t>kom</t>
  </si>
  <si>
    <t>GFRP sidro 10 mm, do L=75 cm</t>
  </si>
  <si>
    <t>2.12</t>
  </si>
  <si>
    <t>Demontaža električnih amartura (utičnica, prekidača i sl.) na zidovima koji se ojačavaju</t>
  </si>
  <si>
    <t>2.13</t>
  </si>
  <si>
    <t>Dobava i montaža novih električnih prekidača i utičnica nakon ugradnje ojačanja zidova</t>
  </si>
  <si>
    <t>UKUPNO OJAČANJE ZIDOVA:</t>
  </si>
  <si>
    <t>RAVNI KROV, TLAČNE PLOČE I KROVIŠTE</t>
  </si>
  <si>
    <t>OJAČANJE RAVNOG KROVA</t>
  </si>
  <si>
    <t>3.1</t>
  </si>
  <si>
    <t>Skidanje zemljanog nasipa sa krovne površine zahvata sanacije ravnog krova. Zemlju debljine cca 20cm spustiti i deponirati na gradilišni deponij (vert. prijenos 20m, horiz. prijenos 10m)</t>
  </si>
  <si>
    <t>3.2</t>
  </si>
  <si>
    <t>Skidanje horizontalne hidroizolacije od 2 sloja ljepenke na daščanoj oplati. Izolaciju posebno zbrinuti u vreće i deponirati na gradilišni deponij.</t>
  </si>
  <si>
    <t>Nakon uklanjanja postojeće hidroizolacije sa ravnog krova potrebno je osigurati zaštitu u slučaju kiše tijekom radova sve do izrade tlačne ploče i nove hidroizolacije.</t>
  </si>
  <si>
    <t>3.3</t>
  </si>
  <si>
    <t>Demontaža daščane oplate ispod HI, sa spuštanjem dasaka i zbrinjavanjem na gradilišnom deponiju.</t>
  </si>
  <si>
    <t>3.4</t>
  </si>
  <si>
    <t>Uklanjenje nasipa između stropnih grednika debljine 20cm, sa spuštanjem na gradilišni deponij.</t>
  </si>
  <si>
    <t>3.5</t>
  </si>
  <si>
    <t>Demontaža limenih okapa, šljunčanica, zidnih limova, opšava, razvijenih širina 30-50cm</t>
  </si>
  <si>
    <t>m'</t>
  </si>
  <si>
    <t>3.6</t>
  </si>
  <si>
    <t>Demontaža i spuštanje zidanih ukrasnih atika sa betonkim nadvojem. Atike je potrebno usitniti u dijelove te spustiti na gradilišni deponij</t>
  </si>
  <si>
    <t>3.7</t>
  </si>
  <si>
    <t>Demontaža trulih greda u stropnoj konstrukciji zadnje etaže. Grede 20/20, dužine 5m, sa pregledom i dogovorom od strane nadzora. Grede deponirati na gradilišni deponij</t>
  </si>
  <si>
    <t>3.8</t>
  </si>
  <si>
    <t>Dobava i postava zamjenskih drvenih greda presjeka 20/20cm, dužine 5m. Za novu drvenu građu koristiti puno piljeno drvo (crnogorica i bjelogorica) -C24, razred vlažnosti (uporabne klase) 2.
U cijenu uračunati sva potreban spojna sredstva.
U cijenu uračunati premazivanje nove drvene građe sredstvima protiv insekata.</t>
  </si>
  <si>
    <t>3.9</t>
  </si>
  <si>
    <t>Demontaža dijela stropne konstrukcije zadnje etaže: trstika, žbuka, daščana oplata - kod trulih greda koje je potrebno zamijeniti</t>
  </si>
  <si>
    <t>3.10</t>
  </si>
  <si>
    <t>Podupiranje stropne konstrukcije čeličnim stupovima u kombinaciji sa drvenim grednicima pod stropom. Obračun po m2 tlocrtne površine razupiranja.</t>
  </si>
  <si>
    <t>3.11</t>
  </si>
  <si>
    <t>Rušenje i uklanjanje dijelova nosivog zida u stropnoj visini ležaja drvenih greda. Skinuti ciglu u cijeloj dužini za nove AB horizontalne serklaže, u širini 30cm i visini 20cm. Izvoditi pažljivo sa skele.</t>
  </si>
  <si>
    <t>3.12</t>
  </si>
  <si>
    <t>Rušenje dijelova starih zidova dimnjaka, od pune opeke; vez 51cm. Obračun po m3</t>
  </si>
  <si>
    <t>3.13</t>
  </si>
  <si>
    <t>Popravak daščane oplate prije postave zatega u drvene grednike. Pribijanje dasaka na tupi sudar.</t>
  </si>
  <si>
    <t>3.14</t>
  </si>
  <si>
    <t>Izrada horizontalnih seklaža na krovu, visine 25cm, širine 30-60cm: Izrada i ugradnja armaturnog koša sa 4Ø14 i vilice Ø8/20. Oplata visine do 45cm. Betonirati zajedno sa tlačnom pločom.</t>
  </si>
  <si>
    <t>3.15</t>
  </si>
  <si>
    <t>Ugradnja čeličnih vijaka za sprezanje u krovne drvene grede, za spajanje sa tlačnom ab pločom. Vijke  Ø8/180mm  (tipa T-CON DRVO/BETON 8*180 ili ASSY VG 8x180mm) ugrađivati u paru pod kutem, na razmaku svakih 15cm</t>
  </si>
  <si>
    <t>3.16</t>
  </si>
  <si>
    <t>Ugradnja čeličnih moždanika u UPN profile na krovu za sprezanje za spajanje sa tlačnom ab pločom. Moždanike   Ø10/100mm  zavariti za profile na razmaku svakih 15cm</t>
  </si>
  <si>
    <t>3.17</t>
  </si>
  <si>
    <t xml:space="preserve">Ugradnja čeličnih ankera  Ø16/L=120cm na razmaku 50cm, u središnjem zidu za spoj sa tlačnom pločom krova. Ankeri imaju čelične pločice 200/200/8 na strani suprotnoj od tlačne ploče. </t>
  </si>
  <si>
    <t>3.18</t>
  </si>
  <si>
    <t>Izrada nove armiranobetonske tlačne ploče na ravnom krovu. Debljina ploče 6cm, beton C25/30. Ploču armirati sa Q335. Armaturu prihvatiti za spojna sredstva ugrađena u drvene grede i horizontalne serklaže. Površinu fino zagladiti. Prije betoniranja moraju biti postavljeni podupirači i zaštita prostorija. P= 230 m2</t>
  </si>
  <si>
    <t>3.19</t>
  </si>
  <si>
    <t>Izrada armiranobetonskog nadozida, beton C25/30. Nadozid širine 20cm, visine 60cm. Armatura se ugrađuje prilikom izrade horizontalnih serklaža. Ukupno 82m'</t>
  </si>
  <si>
    <t>3.20</t>
  </si>
  <si>
    <t>Izrada armiranobetonskih vertikalnih serklaža u srednjem zidu 4. kata. Vertikalni serklaži širine 25cmx60cm. Potrebno uštemati otvore za vertikalne serklaže u zid. Armaturu serklaža je potrebno spojiti s armaturom tlačnih ploča. Ukupno 8 serklaža visine 5,30m</t>
  </si>
  <si>
    <t>3.21</t>
  </si>
  <si>
    <t>Premaz resitolom i postava jednostruke V3 varene ljepenke na tlačnoj ploči krova kao parna brana prije ugradnje stiropora</t>
  </si>
  <si>
    <t>3.22</t>
  </si>
  <si>
    <t>Dobava i ugradnja tvrdog stiropora 2x10cm, na betonsku podlogu ravnog krova</t>
  </si>
  <si>
    <t>3.23</t>
  </si>
  <si>
    <t>Izrada betona u padu na krovu. Beton u padu od 3-8cm. Prije betoniranja postaviti foliju</t>
  </si>
  <si>
    <t>3.24</t>
  </si>
  <si>
    <t>Dobava i ugradnja TPO folije na ravnom krovu (tipa Sika ili Mapei). Foliju položiti prema uputama proizvođaža. U stavci i postava zidnog opšava uz objekt i uz dimnjake</t>
  </si>
  <si>
    <t>ukupna površina</t>
  </si>
  <si>
    <t>završeci uz zid/dimnjak</t>
  </si>
  <si>
    <t>završeci uz nadozid</t>
  </si>
  <si>
    <t>izljevna mjesta (tipski izljevi)</t>
  </si>
  <si>
    <t>dobava i postava šljunčanog sloja debljine 2-3cm kao zaštita folije</t>
  </si>
  <si>
    <t>dobava i postava betonskih ploča na gumenim podmetačima, na prohodnom dijelu terase</t>
  </si>
  <si>
    <t>3.25</t>
  </si>
  <si>
    <t>Dobava i postava okapnog lima za nadozide ravnog krova. Okapnica rš 33cm, prema detalju spoja.</t>
  </si>
  <si>
    <t>3.26</t>
  </si>
  <si>
    <t>Dobava i ugradnja kuka uz horizontalni serklaž ispod okapnog lima, te postava četvrtastog žlijeba r.š.40cm. Lim plastificirani bojani</t>
  </si>
  <si>
    <t>3.27</t>
  </si>
  <si>
    <t>Dobava i ugradnja vertikala otpadnih oborinskih voda. Vertikale četvrtaste, prihvaćene prirubnicama za nosive fasadne zidove. Lim plastificirani bojani. Visina prosječno 21m' po vertikali</t>
  </si>
  <si>
    <t>3.28</t>
  </si>
  <si>
    <t>Izrada spoja vertikala iz prethodne stavke na cijev za revizionim otvorom i fazonskim komadom. Četvrtasti profil 15/15cm, pvc cijev Ø130, Cijev sa fazonskim komadom cca 150cm</t>
  </si>
  <si>
    <t>3.29</t>
  </si>
  <si>
    <t>Zidanje dimnjaka punom opekom, popravci u vezu debljine 51cm. Zidanjem produženim mortom.</t>
  </si>
  <si>
    <t>3.30</t>
  </si>
  <si>
    <t>Izrada novih betonskih kapa dimnjaka debljine 5cm, sa rupama za dimovodne kanale 15/15cm, napust kape 5cm, sa okapnim utorom u uzdužnom dijelu. Betoniranje na licu mjesta u oplati, sitnoznim betonom. Obračun po m2 stvarno izvedenih kapa, u stavku uključen beton i armatura</t>
  </si>
  <si>
    <t>3.31</t>
  </si>
  <si>
    <t>Izrada limenih kapa dimnjaka veličine cca 220/60cm na nosačima od kape dimnjaka. Kapa podignuta cca 60cm</t>
  </si>
  <si>
    <t>TLAČNA PLOČA 4. KAT</t>
  </si>
  <si>
    <t>3.32</t>
  </si>
  <si>
    <t>Uklanjanje slojeva poda tavanskog prostora na mjestu ugradnje tlačne ploče 4. kata, do drvenih grednika, odnosno do daščane oplate (glazura, šuta…)</t>
  </si>
  <si>
    <t>3.33</t>
  </si>
  <si>
    <t>3.34</t>
  </si>
  <si>
    <t>Ugradnja čeličnih ankera  Ø16/L=100cm na razmaku 50cm, za spoj sa tlačnom pločom 4. kata. Ankeri se buše horizontalno, međusobno pod kutem. Nakon bušenja rupu potrebno otprašiti i injektirati epoksi smolom prije ugradnje ankera.</t>
  </si>
  <si>
    <t>3.35</t>
  </si>
  <si>
    <t>Izrada nove armiranobetonske tlačne ploče 4. kata. Debljina ploče 6cm, beton C25/30. Ploču armirati sa Q335. Armaturu prihvatiti za spojna sredstva ugrađena u drvene grede i horizontalne serklaže. Površinu fino zagladiti. Prije betoniranja moraju biti postavljeni podupirači i zaštita prostorija. P=75 m2</t>
  </si>
  <si>
    <t>KROVIŠTE</t>
  </si>
  <si>
    <t>3.36</t>
  </si>
  <si>
    <t>Ojačanje krovne konstrukcije tavana. Detalj spoja rog zid. Ugraditi na nosivi zid uzdužno gredu ispod roga. Greda 18/20 fiksirana vijcima za nosivi zid, vijcima spojiti svaki rog sa gredom.</t>
  </si>
  <si>
    <t>3.37</t>
  </si>
  <si>
    <t xml:space="preserve">Dobava i ugradnja daščane oplate pod kosim krovom. Postava daščane oplate u 2 međusobno okomita sloja ispod stropne konstrukcije od drvenih grednika. Postaviti pod kutem 45 i 135°. Daske spojiti vijcima za drvo sa grednicima. </t>
  </si>
  <si>
    <t>3.38</t>
  </si>
  <si>
    <t>Utovar šute na u kamion i odvoz na deponij. Uključiti sve naknade za deponiranje</t>
  </si>
  <si>
    <t>šuta</t>
  </si>
  <si>
    <t>ljepenka</t>
  </si>
  <si>
    <t>otpadno drvo</t>
  </si>
  <si>
    <t>lim i sl.</t>
  </si>
  <si>
    <t>UKUPNO PLOČE I KROVIŠTE:</t>
  </si>
  <si>
    <t>Uklanjanje postojeće žbuke, trstike i daski sa svih stropova sa drvenim grednikom u zgradi</t>
  </si>
  <si>
    <t>Isjecanje i uklanjanje žbuke u visini od 15cm na zidovima za postavu čeličnog L profila. Isjeći sve rubne dijelove uz nosače drvenih greda. Obračun po m'</t>
  </si>
  <si>
    <t>Odspajanje električne instalacije rasvjete pod stropom. Obračun po rasvjetnom mjestu</t>
  </si>
  <si>
    <t>Dobava i ugradnja kutnih L profila 100/100/8mm za ukrutu drvenih grednika sa zidovima na koje se naslanjaju. U zidovima izbušiti rupe za ankere Ø16mm svakih 50cm za spojeve sa profilima, te spojiti sa 2HBS vijka 100/8 sa drvenim grednicima(daskama). Profile ugraditi na prethodno pripremljenu podlogu.</t>
  </si>
  <si>
    <t>Povezivanje stropnih konstrukcija sa zabatnim zidovima (udužnim na drvene grednike). Koristiti čelične limove 30/6mm, koji se sidre u zabatni zid pod kutem od 45 stupnjeva i spajaju se sa 2-3 grednika. Ugrađivati po 1 čelični lim /m'</t>
  </si>
  <si>
    <t>Popravak žbuke po rubovima oko ugrađenih nosača</t>
  </si>
  <si>
    <t>Dobava i ugradnja daščane oplate u svim stropnim konstrukcijama zgrade (osim krovnog stropa). Postava daščane oplate u 2 međusobno okomita sloja ispod stropne konstrukcije od drvenih grednika. Postaviti pod kutem 45 i 135°. Daske spojiti vijcima za drvo sa grednicima.</t>
  </si>
  <si>
    <t>Dobava i razvod nove električne instalacije stropne rasvjete u prostorijama (na mjestima gdje je bilo potrebno ukloniti instalaciju). Razvod instalacije pod gipskartonskim stropom u pvc cijevima. Obračun po rasvjetnom mjestu</t>
  </si>
  <si>
    <t>Ispitivanje zamjenske električne instalacije</t>
  </si>
  <si>
    <t>kompl</t>
  </si>
  <si>
    <t>Izrada gipskartonskog stropa na daščanoj oplati, sa podkonstrukcijom i parnom branom</t>
  </si>
  <si>
    <t>Dobava i ugradnja UNP 200 čeličnih profila u visini drvenih grednika stropova, prema pozicijama na nacrtima. Kvaliteta čelika S235. Potrebno ubušiti zidove kroz koje prolaze. Sa zidovima povezati sidrima Ø16/50cm, profile međusobno variti ili povezati odgovarajućim spojnicama.  Na krajeve sa vanjskim zidovima postaviti čelične ploče 300/300/8mm .</t>
  </si>
  <si>
    <t>UKUPNO STROPOVI:</t>
  </si>
  <si>
    <t>OSTALI RADOVI</t>
  </si>
  <si>
    <t>Zaštita svih zahvaćenih prostorija u objektu u toku rada pvc folijom (namještaj i podovi)</t>
  </si>
  <si>
    <t>Čišćenje zahvaćenih prostorija i gradilišta po završenim radovima</t>
  </si>
  <si>
    <t>Po završetku radova utovar i odvoz preostalog nerazvrstanog otpadnog materijala na gradsku deponiju na udaljenost 10 km uz plaćanje svih pristojbi.</t>
  </si>
  <si>
    <t>Izrada elaborata sanacije pročelja sa detaljnim snimkom uličnog pročelja, arhitektonskih plastika, te sa uzimanje šablona po potrebi radi sanacije pročelja u 2. fazi radova (zgrada je B0 kategorije zaštite spomenika, potrebno je ishoditi suglasnost na elaborat prije izrade radova od strane GZZZSK). Snimak je potrebno izraditi prije izvođenja radova na uličnom pročelju i uličnom pročelju.</t>
  </si>
  <si>
    <t>5</t>
  </si>
  <si>
    <t>UKUPNO OSTALI RADOVI:</t>
  </si>
  <si>
    <t>NEPRIHVATLJIVI TROŠKOVI PREMA TFKP</t>
  </si>
  <si>
    <t>6.1.</t>
  </si>
  <si>
    <t>Soboslikarski radovi - gletanje zidova i stropova, nanos boje u 2 sloja</t>
  </si>
  <si>
    <t>.</t>
  </si>
  <si>
    <t>stropovi</t>
  </si>
  <si>
    <t>zidovi</t>
  </si>
  <si>
    <t>UKUPNO NEPRIHVATLJIVI TROŠKOVI: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</si>
</sst>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n&quot;"/>
  </numFmts>
  <fonts count="43">
    <font>
      <sz val="10"/>
      <name val="Arial"/>
      <charset val="238"/>
    </font>
    <font>
      <sz val="10"/>
      <color indexed="9"/>
      <name val="Arial"/>
      <family val="2"/>
    </font>
    <font>
      <b/>
      <sz val="10"/>
      <color indexed="8"/>
      <name val="Arial"/>
      <family val="2"/>
    </font>
    <font>
      <b/>
      <sz val="10"/>
      <color indexed="9"/>
      <name val="Arial"/>
      <family val="2"/>
    </font>
    <font>
      <i/>
      <sz val="10"/>
      <color indexed="23"/>
      <name val="Arial"/>
      <family val="2"/>
    </font>
    <font>
      <b/>
      <sz val="24"/>
      <color indexed="8"/>
      <name val="Arial"/>
      <family val="2"/>
    </font>
    <font>
      <sz val="6.8"/>
      <color indexed="8"/>
      <name val="Arial Unicode MS"/>
      <family val="2"/>
      <charset val="238"/>
    </font>
    <font>
      <sz val="10"/>
      <color indexed="8"/>
      <name val="Century Gothic"/>
      <family val="2"/>
      <charset val="238"/>
    </font>
    <font>
      <sz val="10"/>
      <name val="Arial"/>
      <family val="2"/>
      <charset val="238"/>
    </font>
    <font>
      <sz val="9"/>
      <name val="Arial CE"/>
      <charset val="238"/>
    </font>
    <font>
      <sz val="10"/>
      <color indexed="16"/>
      <name val="Arial"/>
      <family val="2"/>
    </font>
    <font>
      <b/>
      <sz val="12"/>
      <name val="Arial CE"/>
      <family val="2"/>
      <charset val="238"/>
    </font>
    <font>
      <b/>
      <sz val="10"/>
      <name val="Arial CE"/>
      <family val="2"/>
      <charset val="238"/>
    </font>
    <font>
      <sz val="12"/>
      <name val="Arial CE"/>
      <charset val="238"/>
    </font>
    <font>
      <sz val="12"/>
      <color indexed="8"/>
      <name val="Arial CE"/>
      <charset val="238"/>
    </font>
    <font>
      <sz val="12"/>
      <name val="Arial CE"/>
      <family val="2"/>
      <charset val="238"/>
    </font>
    <font>
      <sz val="10"/>
      <name val="Arial CE"/>
      <family val="2"/>
      <charset val="238"/>
    </font>
    <font>
      <b/>
      <sz val="12"/>
      <color indexed="9"/>
      <name val="Arial CE"/>
      <family val="2"/>
      <charset val="238"/>
    </font>
    <font>
      <sz val="12"/>
      <color indexed="9"/>
      <name val="Arial CE"/>
      <family val="2"/>
      <charset val="238"/>
    </font>
    <font>
      <b/>
      <sz val="10"/>
      <name val="Arial"/>
      <family val="2"/>
      <charset val="238"/>
    </font>
    <font>
      <b/>
      <sz val="16"/>
      <name val="Arial CE"/>
      <charset val="238"/>
    </font>
    <font>
      <b/>
      <sz val="12"/>
      <name val="Arial CE"/>
      <charset val="238"/>
    </font>
    <font>
      <sz val="10"/>
      <name val="Arial CE"/>
      <charset val="238"/>
    </font>
    <font>
      <sz val="12"/>
      <name val="Arial"/>
      <family val="2"/>
      <charset val="238"/>
    </font>
    <font>
      <b/>
      <sz val="10"/>
      <name val="Arial CE"/>
      <charset val="238"/>
    </font>
    <font>
      <b/>
      <sz val="8"/>
      <name val="Arial CE"/>
      <charset val="238"/>
    </font>
    <font>
      <sz val="8"/>
      <name val="Arial CE"/>
      <charset val="238"/>
    </font>
    <font>
      <sz val="9"/>
      <name val="Arial"/>
      <family val="2"/>
      <charset val="238"/>
    </font>
    <font>
      <b/>
      <sz val="9"/>
      <name val="Arial CE"/>
      <charset val="238"/>
    </font>
    <font>
      <sz val="10"/>
      <name val="Arial"/>
      <family val="2"/>
    </font>
    <font>
      <sz val="11"/>
      <color indexed="8"/>
      <name val="Arial"/>
      <family val="2"/>
      <charset val="238"/>
    </font>
    <font>
      <b/>
      <sz val="12"/>
      <name val="Arial"/>
      <family val="2"/>
      <charset val="238"/>
    </font>
    <font>
      <b/>
      <sz val="12"/>
      <color indexed="8"/>
      <name val="Arial"/>
      <family val="2"/>
      <charset val="238"/>
    </font>
    <font>
      <b/>
      <sz val="14"/>
      <color indexed="8"/>
      <name val="Arial"/>
      <family val="2"/>
      <charset val="238"/>
    </font>
    <font>
      <b/>
      <sz val="20"/>
      <color indexed="8"/>
      <name val="Arial"/>
      <family val="2"/>
      <charset val="238"/>
    </font>
    <font>
      <b/>
      <sz val="25"/>
      <color indexed="8"/>
      <name val="Arial"/>
      <family val="2"/>
      <charset val="238"/>
    </font>
    <font>
      <b/>
      <sz val="15"/>
      <color indexed="8"/>
      <name val="Arial"/>
      <family val="2"/>
      <charset val="238"/>
    </font>
    <font>
      <b/>
      <sz val="11"/>
      <color indexed="8"/>
      <name val="Arial"/>
      <family val="2"/>
      <charset val="238"/>
    </font>
    <font>
      <sz val="11"/>
      <color indexed="8"/>
      <name val="Calibri"/>
      <family val="2"/>
      <charset val="238"/>
    </font>
    <font>
      <sz val="11"/>
      <color theme="1"/>
      <name val="Calibri"/>
      <family val="2"/>
      <charset val="238"/>
      <scheme val="minor"/>
    </font>
    <font>
      <sz val="8"/>
      <name val="Arial"/>
      <family val="2"/>
    </font>
    <font>
      <sz val="9"/>
      <color rgb="FFFF0000"/>
      <name val="Arial CE"/>
      <charset val="238"/>
    </font>
    <font>
      <sz val="8"/>
      <name val="Arial"/>
      <family val="2"/>
      <charset val="238"/>
    </font>
  </fonts>
  <fills count="6">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2"/>
      </patternFill>
    </fill>
    <fill>
      <patternFill patternType="solid">
        <fgColor indexed="16"/>
        <bgColor indexed="25"/>
      </patternFill>
    </fill>
  </fills>
  <borders count="9">
    <border>
      <left/>
      <right/>
      <top/>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top/>
      <bottom style="thin">
        <color indexed="8"/>
      </bottom>
      <diagonal/>
    </border>
    <border>
      <left/>
      <right/>
      <top/>
      <bottom style="mediumDashed">
        <color indexed="23"/>
      </bottom>
      <diagonal/>
    </border>
    <border>
      <left/>
      <right/>
      <top style="mediumDashed">
        <color indexed="23"/>
      </top>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style="medium">
        <color indexed="23"/>
      </right>
      <top style="medium">
        <color indexed="23"/>
      </top>
      <bottom style="medium">
        <color indexed="23"/>
      </bottom>
      <diagonal/>
    </border>
  </borders>
  <cellStyleXfs count="24">
    <xf numFmtId="0" fontId="0" fillId="0" borderId="0"/>
    <xf numFmtId="0" fontId="1"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0" fontId="2" fillId="0" borderId="0" applyNumberFormat="0" applyFill="0" applyBorder="0" applyAlignment="0" applyProtection="0"/>
    <xf numFmtId="0" fontId="3" fillId="5" borderId="0" applyNumberFormat="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49" fontId="6" fillId="0" borderId="0" applyBorder="0">
      <alignment horizontal="left" vertical="top" wrapText="1"/>
      <protection locked="0"/>
    </xf>
    <xf numFmtId="0" fontId="7" fillId="0" borderId="0" applyBorder="0" applyProtection="0">
      <alignment horizontal="right" vertical="top" wrapText="1"/>
    </xf>
    <xf numFmtId="0" fontId="7" fillId="0" borderId="0" applyBorder="0">
      <alignment horizontal="justify" vertical="top" wrapText="1"/>
      <protection locked="0"/>
    </xf>
    <xf numFmtId="0" fontId="6" fillId="0" borderId="0" applyNumberFormat="0" applyFill="0" applyBorder="0" applyProtection="0">
      <alignment horizontal="justify" vertical="top" wrapText="1"/>
    </xf>
    <xf numFmtId="0" fontId="8" fillId="0" borderId="0"/>
    <xf numFmtId="0" fontId="8" fillId="0" borderId="0"/>
    <xf numFmtId="0" fontId="8" fillId="0" borderId="0"/>
    <xf numFmtId="2" fontId="9" fillId="0" borderId="0">
      <alignment horizontal="justify" vertical="top"/>
    </xf>
    <xf numFmtId="0" fontId="8" fillId="0" borderId="0"/>
    <xf numFmtId="1" fontId="7" fillId="0" borderId="0" applyFill="0" applyBorder="0" applyProtection="0">
      <alignment horizontal="center" vertical="top" wrapText="1"/>
    </xf>
    <xf numFmtId="0" fontId="29" fillId="0" borderId="0" applyNumberFormat="0" applyFill="0" applyBorder="0" applyAlignment="0" applyProtection="0"/>
    <xf numFmtId="0" fontId="29" fillId="0" borderId="0"/>
    <xf numFmtId="0" fontId="29" fillId="0" borderId="0" applyNumberFormat="0" applyFill="0" applyBorder="0" applyAlignment="0" applyProtection="0"/>
    <xf numFmtId="0" fontId="10" fillId="0" borderId="0" applyNumberFormat="0" applyFill="0" applyBorder="0" applyAlignment="0" applyProtection="0"/>
    <xf numFmtId="0" fontId="38" fillId="0" borderId="0" applyNumberFormat="0" applyFill="0" applyBorder="0" applyProtection="0"/>
    <xf numFmtId="0" fontId="39" fillId="0" borderId="0"/>
  </cellStyleXfs>
  <cellXfs count="118">
    <xf numFmtId="0" fontId="0" fillId="0" borderId="0" xfId="0"/>
    <xf numFmtId="0" fontId="11" fillId="0" borderId="0" xfId="0" applyFont="1" applyAlignment="1">
      <alignment horizontal="left"/>
    </xf>
    <xf numFmtId="0" fontId="12" fillId="0" borderId="0" xfId="0" applyFont="1" applyAlignment="1">
      <alignment horizontal="left"/>
    </xf>
    <xf numFmtId="0" fontId="0" fillId="0" borderId="0" xfId="0" applyProtection="1">
      <protection hidden="1"/>
    </xf>
    <xf numFmtId="0" fontId="13" fillId="0" borderId="0" xfId="0" applyFont="1" applyAlignment="1">
      <alignment horizontal="center"/>
    </xf>
    <xf numFmtId="0" fontId="15" fillId="0" borderId="0" xfId="0" applyFont="1"/>
    <xf numFmtId="4" fontId="15" fillId="0" borderId="0" xfId="0" applyNumberFormat="1" applyFont="1" applyAlignment="1">
      <alignment horizontal="right"/>
    </xf>
    <xf numFmtId="0" fontId="16" fillId="0" borderId="0" xfId="0" applyFont="1"/>
    <xf numFmtId="2" fontId="13" fillId="0" borderId="0" xfId="15" applyFont="1" applyAlignment="1">
      <alignment horizontal="center"/>
    </xf>
    <xf numFmtId="0" fontId="20" fillId="0" borderId="0" xfId="0" applyFont="1"/>
    <xf numFmtId="0" fontId="13" fillId="0" borderId="0" xfId="0" applyFont="1"/>
    <xf numFmtId="0" fontId="21" fillId="0" borderId="0" xfId="0" applyFont="1"/>
    <xf numFmtId="0" fontId="22" fillId="0" borderId="0" xfId="0" applyFont="1" applyAlignment="1">
      <alignment vertical="top"/>
    </xf>
    <xf numFmtId="0" fontId="9" fillId="0" borderId="0" xfId="0" applyFont="1"/>
    <xf numFmtId="0" fontId="22" fillId="0" borderId="0" xfId="0" applyFont="1"/>
    <xf numFmtId="0" fontId="25" fillId="0" borderId="1" xfId="0" applyFont="1" applyBorder="1" applyAlignment="1">
      <alignment horizontal="center"/>
    </xf>
    <xf numFmtId="0" fontId="25" fillId="0" borderId="0" xfId="0" applyFont="1" applyAlignment="1">
      <alignment horizontal="center"/>
    </xf>
    <xf numFmtId="0" fontId="27" fillId="0" borderId="0" xfId="0" applyFont="1"/>
    <xf numFmtId="0" fontId="27" fillId="0" borderId="0" xfId="0" applyFont="1" applyAlignment="1">
      <alignment horizontal="justify" vertical="top"/>
    </xf>
    <xf numFmtId="0" fontId="9" fillId="0" borderId="0" xfId="0" applyFont="1" applyAlignment="1">
      <alignment horizontal="justify" vertical="top"/>
    </xf>
    <xf numFmtId="49" fontId="24" fillId="0" borderId="2" xfId="0" applyNumberFormat="1" applyFont="1" applyBorder="1" applyAlignment="1">
      <alignment horizontal="left" vertical="top"/>
    </xf>
    <xf numFmtId="4" fontId="9" fillId="0" borderId="0" xfId="0" applyNumberFormat="1" applyFont="1" applyAlignment="1" applyProtection="1">
      <alignment horizontal="right"/>
      <protection locked="0"/>
    </xf>
    <xf numFmtId="0" fontId="26" fillId="0" borderId="1" xfId="0" applyFont="1" applyBorder="1" applyAlignment="1">
      <alignment horizontal="center"/>
    </xf>
    <xf numFmtId="0" fontId="26" fillId="0" borderId="0" xfId="0" applyFont="1" applyAlignment="1">
      <alignment horizontal="center"/>
    </xf>
    <xf numFmtId="0" fontId="27" fillId="0" borderId="0" xfId="0" applyFont="1" applyAlignment="1">
      <alignment horizontal="justify" vertical="top" wrapText="1"/>
    </xf>
    <xf numFmtId="0" fontId="9" fillId="0" borderId="0" xfId="0" applyFont="1" applyAlignment="1">
      <alignment horizontal="justify" vertical="top" wrapText="1"/>
    </xf>
    <xf numFmtId="0" fontId="24" fillId="0" borderId="2" xfId="0" applyFont="1" applyBorder="1" applyAlignment="1">
      <alignment horizontal="left" vertical="top" wrapText="1"/>
    </xf>
    <xf numFmtId="0" fontId="27" fillId="0" borderId="0" xfId="0" applyFont="1" applyAlignment="1">
      <alignment horizontal="center"/>
    </xf>
    <xf numFmtId="0" fontId="9" fillId="0" borderId="0" xfId="0" applyFont="1" applyAlignment="1">
      <alignment horizontal="center"/>
    </xf>
    <xf numFmtId="0" fontId="24" fillId="0" borderId="2" xfId="0" applyFont="1" applyBorder="1" applyAlignment="1">
      <alignment horizontal="center"/>
    </xf>
    <xf numFmtId="4" fontId="22" fillId="0" borderId="0" xfId="0" applyNumberFormat="1" applyFont="1" applyAlignment="1">
      <alignment horizontal="left"/>
    </xf>
    <xf numFmtId="4" fontId="9" fillId="0" borderId="0" xfId="0" applyNumberFormat="1" applyFont="1" applyAlignment="1">
      <alignment horizontal="left"/>
    </xf>
    <xf numFmtId="4" fontId="26" fillId="0" borderId="1" xfId="0" applyNumberFormat="1" applyFont="1" applyBorder="1" applyAlignment="1">
      <alignment horizontal="center"/>
    </xf>
    <xf numFmtId="4" fontId="22" fillId="0" borderId="0" xfId="0" applyNumberFormat="1" applyFont="1" applyAlignment="1">
      <alignment horizontal="right"/>
    </xf>
    <xf numFmtId="4" fontId="27" fillId="0" borderId="0" xfId="0" applyNumberFormat="1" applyFont="1" applyAlignment="1">
      <alignment horizontal="right" vertical="top"/>
    </xf>
    <xf numFmtId="4" fontId="26" fillId="0" borderId="1" xfId="0" applyNumberFormat="1" applyFont="1" applyBorder="1" applyAlignment="1" applyProtection="1">
      <alignment horizontal="center"/>
      <protection locked="0"/>
    </xf>
    <xf numFmtId="4" fontId="26" fillId="0" borderId="0" xfId="0" applyNumberFormat="1" applyFont="1" applyAlignment="1" applyProtection="1">
      <alignment horizontal="center"/>
      <protection locked="0"/>
    </xf>
    <xf numFmtId="4" fontId="22" fillId="0" borderId="0" xfId="0" applyNumberFormat="1" applyFont="1" applyAlignment="1" applyProtection="1">
      <alignment horizontal="right"/>
      <protection locked="0"/>
    </xf>
    <xf numFmtId="4" fontId="9" fillId="0" borderId="0" xfId="0" applyNumberFormat="1" applyFont="1" applyAlignment="1">
      <alignment horizontal="right" vertical="top"/>
    </xf>
    <xf numFmtId="4" fontId="9" fillId="0" borderId="0" xfId="0" applyNumberFormat="1" applyFont="1" applyAlignment="1">
      <alignment horizontal="right"/>
    </xf>
    <xf numFmtId="4" fontId="28" fillId="0" borderId="2" xfId="0" applyNumberFormat="1" applyFont="1" applyBorder="1" applyAlignment="1">
      <alignment horizontal="right"/>
    </xf>
    <xf numFmtId="0" fontId="11" fillId="0" borderId="3" xfId="0" applyFont="1" applyBorder="1" applyAlignment="1">
      <alignment horizontal="left"/>
    </xf>
    <xf numFmtId="0" fontId="11" fillId="0" borderId="3" xfId="0" applyFont="1" applyBorder="1" applyAlignment="1">
      <alignment horizontal="right"/>
    </xf>
    <xf numFmtId="0" fontId="0" fillId="0" borderId="0" xfId="0" applyAlignment="1">
      <alignment horizontal="right"/>
    </xf>
    <xf numFmtId="0" fontId="14" fillId="0" borderId="0" xfId="0" applyFont="1" applyAlignment="1">
      <alignment horizontal="left"/>
    </xf>
    <xf numFmtId="0" fontId="15" fillId="0" borderId="4" xfId="0" applyFont="1" applyBorder="1"/>
    <xf numFmtId="4" fontId="15" fillId="0" borderId="4" xfId="0" applyNumberFormat="1" applyFont="1" applyBorder="1" applyAlignment="1">
      <alignment horizontal="right"/>
    </xf>
    <xf numFmtId="0" fontId="13" fillId="0" borderId="0" xfId="0" applyFont="1" applyAlignment="1">
      <alignment horizontal="left"/>
    </xf>
    <xf numFmtId="0" fontId="15" fillId="0" borderId="5" xfId="0" applyFont="1" applyBorder="1"/>
    <xf numFmtId="0" fontId="15" fillId="0" borderId="5" xfId="0" applyFont="1" applyBorder="1" applyAlignment="1">
      <alignment horizontal="right"/>
    </xf>
    <xf numFmtId="0" fontId="15" fillId="0" borderId="0" xfId="0" applyFont="1" applyAlignment="1">
      <alignment horizontal="right"/>
    </xf>
    <xf numFmtId="0" fontId="17" fillId="3" borderId="6" xfId="0" applyFont="1" applyFill="1" applyBorder="1"/>
    <xf numFmtId="0" fontId="18" fillId="3" borderId="7" xfId="0" applyFont="1" applyFill="1" applyBorder="1"/>
    <xf numFmtId="4" fontId="19" fillId="0" borderId="0" xfId="0" applyNumberFormat="1" applyFont="1" applyAlignment="1">
      <alignment horizontal="right"/>
    </xf>
    <xf numFmtId="0" fontId="13" fillId="0" borderId="0" xfId="0" applyFont="1" applyAlignment="1">
      <alignment horizontal="right"/>
    </xf>
    <xf numFmtId="0" fontId="8" fillId="0" borderId="0" xfId="0" applyFont="1"/>
    <xf numFmtId="0" fontId="22" fillId="0" borderId="0" xfId="0" applyFont="1" applyAlignment="1">
      <alignment horizontal="right"/>
    </xf>
    <xf numFmtId="0" fontId="8" fillId="0" borderId="0" xfId="0" applyFont="1" applyAlignment="1">
      <alignment horizontal="right"/>
    </xf>
    <xf numFmtId="49" fontId="23" fillId="0" borderId="0" xfId="0" applyNumberFormat="1" applyFont="1"/>
    <xf numFmtId="49" fontId="23" fillId="0" borderId="0" xfId="0" applyNumberFormat="1" applyFont="1" applyAlignment="1">
      <alignment horizontal="right"/>
    </xf>
    <xf numFmtId="0" fontId="22" fillId="0" borderId="0" xfId="0" applyFont="1" applyAlignment="1">
      <alignment horizontal="right" vertical="top"/>
    </xf>
    <xf numFmtId="0" fontId="30" fillId="0" borderId="0" xfId="0" applyFont="1" applyAlignment="1">
      <alignment horizontal="center"/>
    </xf>
    <xf numFmtId="4" fontId="30" fillId="0" borderId="0" xfId="0" applyNumberFormat="1" applyFont="1" applyAlignment="1">
      <alignment horizontal="right"/>
    </xf>
    <xf numFmtId="164" fontId="30" fillId="0" borderId="0" xfId="0" applyNumberFormat="1" applyFont="1" applyAlignment="1">
      <alignment horizontal="right"/>
    </xf>
    <xf numFmtId="0" fontId="32" fillId="0" borderId="0" xfId="0" applyFont="1" applyAlignment="1">
      <alignment horizontal="justify" vertical="top" wrapText="1"/>
    </xf>
    <xf numFmtId="0" fontId="33" fillId="0" borderId="0" xfId="0" applyFont="1" applyAlignment="1">
      <alignment horizontal="center"/>
    </xf>
    <xf numFmtId="4" fontId="33" fillId="0" borderId="0" xfId="0" applyNumberFormat="1" applyFont="1" applyAlignment="1">
      <alignment horizontal="right"/>
    </xf>
    <xf numFmtId="164" fontId="33" fillId="0" borderId="0" xfId="0" applyNumberFormat="1" applyFont="1" applyAlignment="1">
      <alignment horizontal="right"/>
    </xf>
    <xf numFmtId="0" fontId="37" fillId="0" borderId="0" xfId="0" applyFont="1" applyAlignment="1">
      <alignment horizontal="justify" vertical="top" wrapText="1"/>
    </xf>
    <xf numFmtId="0" fontId="9" fillId="0" borderId="0" xfId="0" applyFont="1" applyAlignment="1">
      <alignment horizontal="left" vertical="top" wrapText="1"/>
    </xf>
    <xf numFmtId="0" fontId="22" fillId="0" borderId="0" xfId="0" applyFont="1" applyAlignment="1">
      <alignment horizontal="center"/>
    </xf>
    <xf numFmtId="4" fontId="22" fillId="0" borderId="0" xfId="0" applyNumberFormat="1" applyFont="1" applyAlignment="1" applyProtection="1">
      <alignment horizontal="center"/>
      <protection locked="0"/>
    </xf>
    <xf numFmtId="4" fontId="27" fillId="0" borderId="0" xfId="0" applyNumberFormat="1" applyFont="1" applyAlignment="1" applyProtection="1">
      <alignment horizontal="center"/>
      <protection locked="0"/>
    </xf>
    <xf numFmtId="4" fontId="24" fillId="0" borderId="2" xfId="0" applyNumberFormat="1" applyFont="1" applyBorder="1" applyAlignment="1">
      <alignment horizontal="center"/>
    </xf>
    <xf numFmtId="4" fontId="28" fillId="0" borderId="2" xfId="0" applyNumberFormat="1" applyFont="1" applyBorder="1" applyAlignment="1" applyProtection="1">
      <alignment horizontal="center"/>
      <protection locked="0"/>
    </xf>
    <xf numFmtId="4" fontId="9" fillId="0" borderId="0" xfId="0" applyNumberFormat="1" applyFont="1" applyAlignment="1" applyProtection="1">
      <alignment horizontal="center"/>
      <protection locked="0"/>
    </xf>
    <xf numFmtId="0" fontId="24" fillId="0" borderId="0" xfId="0" applyFont="1" applyAlignment="1">
      <alignment wrapText="1"/>
    </xf>
    <xf numFmtId="0" fontId="26" fillId="0" borderId="1" xfId="0" applyFont="1" applyBorder="1" applyAlignment="1">
      <alignment horizontal="center" wrapText="1"/>
    </xf>
    <xf numFmtId="0" fontId="9" fillId="0" borderId="0" xfId="0" applyFont="1" applyAlignment="1">
      <alignment wrapText="1"/>
    </xf>
    <xf numFmtId="0" fontId="41" fillId="0" borderId="0" xfId="0" applyFont="1" applyAlignment="1">
      <alignment horizontal="justify" vertical="top" wrapText="1"/>
    </xf>
    <xf numFmtId="0" fontId="41" fillId="0" borderId="0" xfId="0" applyFont="1" applyAlignment="1">
      <alignment horizontal="center"/>
    </xf>
    <xf numFmtId="0" fontId="41" fillId="0" borderId="0" xfId="0" applyFont="1" applyAlignment="1">
      <alignment horizontal="justify" vertical="top"/>
    </xf>
    <xf numFmtId="4" fontId="41" fillId="0" borderId="0" xfId="0" applyNumberFormat="1" applyFont="1" applyAlignment="1">
      <alignment horizontal="right"/>
    </xf>
    <xf numFmtId="0" fontId="26" fillId="0" borderId="0" xfId="0" applyFont="1" applyAlignment="1">
      <alignment horizontal="center" wrapText="1"/>
    </xf>
    <xf numFmtId="49" fontId="9" fillId="0" borderId="0" xfId="0" applyNumberFormat="1" applyFont="1" applyAlignment="1">
      <alignment horizontal="center" vertical="top"/>
    </xf>
    <xf numFmtId="49" fontId="24" fillId="0" borderId="0" xfId="0" applyNumberFormat="1" applyFont="1" applyAlignment="1">
      <alignment horizontal="center" vertical="top"/>
    </xf>
    <xf numFmtId="0" fontId="25" fillId="0" borderId="1" xfId="0" applyFont="1" applyBorder="1" applyAlignment="1">
      <alignment horizontal="center" vertical="top"/>
    </xf>
    <xf numFmtId="0" fontId="41" fillId="0" borderId="0" xfId="0" applyFont="1" applyAlignment="1">
      <alignment wrapText="1"/>
    </xf>
    <xf numFmtId="0" fontId="26" fillId="0" borderId="1" xfId="0" applyFont="1" applyBorder="1" applyAlignment="1">
      <alignment horizontal="right"/>
    </xf>
    <xf numFmtId="0" fontId="9" fillId="0" borderId="1" xfId="0" applyFont="1" applyBorder="1" applyAlignment="1">
      <alignment horizontal="right"/>
    </xf>
    <xf numFmtId="0" fontId="28" fillId="0" borderId="0" xfId="0" applyFont="1" applyAlignment="1">
      <alignment wrapText="1"/>
    </xf>
    <xf numFmtId="0" fontId="9" fillId="0" borderId="1" xfId="0" applyFont="1" applyBorder="1" applyAlignment="1">
      <alignment horizontal="center" wrapText="1"/>
    </xf>
    <xf numFmtId="49" fontId="24" fillId="0" borderId="0" xfId="0" applyNumberFormat="1" applyFont="1" applyAlignment="1">
      <alignment horizontal="center"/>
    </xf>
    <xf numFmtId="49" fontId="27" fillId="0" borderId="0" xfId="0" applyNumberFormat="1" applyFont="1" applyAlignment="1">
      <alignment horizontal="center" vertical="top"/>
    </xf>
    <xf numFmtId="49" fontId="24" fillId="0" borderId="2" xfId="0" applyNumberFormat="1" applyFont="1" applyBorder="1" applyAlignment="1">
      <alignment horizontal="center" vertical="top"/>
    </xf>
    <xf numFmtId="49" fontId="9" fillId="0" borderId="0" xfId="0" applyNumberFormat="1" applyFont="1" applyAlignment="1">
      <alignment horizontal="center"/>
    </xf>
    <xf numFmtId="2" fontId="22" fillId="0" borderId="0" xfId="0" applyNumberFormat="1" applyFont="1" applyAlignment="1">
      <alignment horizontal="center"/>
    </xf>
    <xf numFmtId="2" fontId="26" fillId="0" borderId="1" xfId="0" applyNumberFormat="1" applyFont="1" applyBorder="1" applyAlignment="1">
      <alignment horizontal="center"/>
    </xf>
    <xf numFmtId="2" fontId="26" fillId="0" borderId="0" xfId="0" applyNumberFormat="1" applyFont="1" applyAlignment="1">
      <alignment horizontal="center"/>
    </xf>
    <xf numFmtId="2" fontId="27" fillId="0" borderId="0" xfId="0" applyNumberFormat="1" applyFont="1" applyAlignment="1">
      <alignment horizontal="center"/>
    </xf>
    <xf numFmtId="2" fontId="24" fillId="0" borderId="2" xfId="0" applyNumberFormat="1" applyFont="1" applyBorder="1" applyAlignment="1">
      <alignment horizontal="center"/>
    </xf>
    <xf numFmtId="2" fontId="9" fillId="0" borderId="0" xfId="0" applyNumberFormat="1" applyFont="1" applyAlignment="1">
      <alignment horizontal="center"/>
    </xf>
    <xf numFmtId="4" fontId="41" fillId="0" borderId="0" xfId="0" applyNumberFormat="1" applyFont="1" applyAlignment="1" applyProtection="1">
      <alignment horizontal="right"/>
      <protection locked="0"/>
    </xf>
    <xf numFmtId="4" fontId="27" fillId="0" borderId="0" xfId="0" applyNumberFormat="1" applyFont="1" applyAlignment="1" applyProtection="1">
      <alignment horizontal="right"/>
      <protection locked="0"/>
    </xf>
    <xf numFmtId="4" fontId="27" fillId="0" borderId="0" xfId="0" applyNumberFormat="1" applyFont="1" applyAlignment="1">
      <alignment horizontal="right"/>
    </xf>
    <xf numFmtId="49" fontId="22" fillId="0" borderId="0" xfId="0" applyNumberFormat="1" applyFont="1" applyAlignment="1">
      <alignment horizontal="center" vertical="top"/>
    </xf>
    <xf numFmtId="4" fontId="26" fillId="0" borderId="1" xfId="0" applyNumberFormat="1" applyFont="1" applyBorder="1" applyAlignment="1">
      <alignment horizontal="right"/>
    </xf>
    <xf numFmtId="4" fontId="26" fillId="0" borderId="0" xfId="0" applyNumberFormat="1" applyFont="1" applyAlignment="1">
      <alignment horizontal="right"/>
    </xf>
    <xf numFmtId="0" fontId="28" fillId="0" borderId="0" xfId="0" applyFont="1" applyAlignment="1">
      <alignment horizontal="justify" vertical="top" wrapText="1"/>
    </xf>
    <xf numFmtId="49" fontId="25" fillId="0" borderId="1" xfId="0" applyNumberFormat="1" applyFont="1" applyBorder="1" applyAlignment="1">
      <alignment horizontal="center" vertical="top"/>
    </xf>
    <xf numFmtId="0" fontId="9" fillId="0" borderId="0" xfId="0" applyFont="1" applyAlignment="1">
      <alignment horizontal="center" vertical="top"/>
    </xf>
    <xf numFmtId="0" fontId="29" fillId="0" borderId="0" xfId="0" applyFont="1" applyAlignment="1">
      <alignment wrapText="1"/>
    </xf>
    <xf numFmtId="0" fontId="31" fillId="0" borderId="0" xfId="0" applyFont="1" applyAlignment="1">
      <alignment horizontal="left" vertical="top" wrapText="1"/>
    </xf>
    <xf numFmtId="0" fontId="32" fillId="0" borderId="0" xfId="0" applyFont="1" applyAlignment="1">
      <alignment horizontal="left" vertical="top" wrapText="1"/>
    </xf>
    <xf numFmtId="0" fontId="34" fillId="0" borderId="0" xfId="0" applyFont="1" applyAlignment="1">
      <alignment horizontal="center" vertical="top" wrapText="1"/>
    </xf>
    <xf numFmtId="0" fontId="34" fillId="0" borderId="0" xfId="0" applyFont="1" applyAlignment="1">
      <alignment horizontal="center" vertical="top"/>
    </xf>
    <xf numFmtId="4" fontId="15" fillId="0" borderId="4" xfId="0" applyNumberFormat="1" applyFont="1" applyBorder="1" applyAlignment="1">
      <alignment horizontal="right"/>
    </xf>
    <xf numFmtId="4" fontId="15" fillId="0" borderId="8" xfId="0" applyNumberFormat="1" applyFont="1" applyBorder="1" applyAlignment="1">
      <alignment horizontal="right"/>
    </xf>
  </cellXfs>
  <cellStyles count="24">
    <cellStyle name="Accent 1 1" xfId="1" xr:uid="{00000000-0005-0000-0000-000000000000}"/>
    <cellStyle name="Accent 2 1" xfId="2" xr:uid="{00000000-0005-0000-0000-000001000000}"/>
    <cellStyle name="Accent 3 1" xfId="3" xr:uid="{00000000-0005-0000-0000-000002000000}"/>
    <cellStyle name="Accent 4" xfId="4" xr:uid="{00000000-0005-0000-0000-000003000000}"/>
    <cellStyle name="Error 1" xfId="5" xr:uid="{00000000-0005-0000-0000-000004000000}"/>
    <cellStyle name="Footnote 1" xfId="6" xr:uid="{00000000-0005-0000-0000-000005000000}"/>
    <cellStyle name="Heading1" xfId="8" xr:uid="{00000000-0005-0000-0000-000007000000}"/>
    <cellStyle name="komadi" xfId="9" xr:uid="{00000000-0005-0000-0000-000008000000}"/>
    <cellStyle name="nabrajanje" xfId="10" xr:uid="{00000000-0005-0000-0000-000009000000}"/>
    <cellStyle name="napomene_2" xfId="11" xr:uid="{00000000-0005-0000-0000-00000A000000}"/>
    <cellStyle name="Naslov 3" xfId="7" builtinId="18" customBuiltin="1"/>
    <cellStyle name="Normal 2" xfId="12" xr:uid="{00000000-0005-0000-0000-00000C000000}"/>
    <cellStyle name="Normal 2 2" xfId="13" xr:uid="{00000000-0005-0000-0000-00000D000000}"/>
    <cellStyle name="Normal 3" xfId="14" xr:uid="{00000000-0005-0000-0000-00000E000000}"/>
    <cellStyle name="Normal 4" xfId="23" xr:uid="{00000000-0005-0000-0000-00000F000000}"/>
    <cellStyle name="Normal 56" xfId="22" xr:uid="{00000000-0005-0000-0000-000010000000}"/>
    <cellStyle name="Normal_K-VG_Troskovnik_grad-obrt_2006-11-07" xfId="15" xr:uid="{00000000-0005-0000-0000-000012000000}"/>
    <cellStyle name="Normalno" xfId="0" builtinId="0"/>
    <cellStyle name="Normalno 2" xfId="16" xr:uid="{00000000-0005-0000-0000-000013000000}"/>
    <cellStyle name="redni brojevi" xfId="17" xr:uid="{00000000-0005-0000-0000-000014000000}"/>
    <cellStyle name="Status 1" xfId="18" xr:uid="{00000000-0005-0000-0000-000015000000}"/>
    <cellStyle name="Style 1" xfId="19" xr:uid="{00000000-0005-0000-0000-000016000000}"/>
    <cellStyle name="Text 1" xfId="20" xr:uid="{00000000-0005-0000-0000-000017000000}"/>
    <cellStyle name="Warning 1" xfId="21" xr:uid="{00000000-0005-0000-0000-000018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8000"/>
      <rgbColor rgb="00000080"/>
      <rgbColor rgb="00808000"/>
      <rgbColor rgb="00800080"/>
      <rgbColor rgb="00008080"/>
      <rgbColor rgb="00C0C0C0"/>
      <rgbColor rgb="00808080"/>
      <rgbColor rgb="009999FF"/>
      <rgbColor rgb="00CE181E"/>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F27"/>
  <sheetViews>
    <sheetView workbookViewId="0">
      <selection activeCell="C12" sqref="C12"/>
    </sheetView>
  </sheetViews>
  <sheetFormatPr defaultRowHeight="12.75"/>
  <cols>
    <col min="1" max="1" width="6.7109375" customWidth="1"/>
    <col min="2" max="2" width="3.7109375" customWidth="1"/>
    <col min="3" max="3" width="34.85546875" customWidth="1"/>
    <col min="6" max="6" width="14.7109375" customWidth="1"/>
  </cols>
  <sheetData>
    <row r="2" spans="3:6" ht="45" customHeight="1">
      <c r="C2" s="111"/>
    </row>
    <row r="4" spans="3:6" ht="24.75" customHeight="1">
      <c r="C4" s="112" t="s">
        <v>0</v>
      </c>
      <c r="D4" s="112"/>
      <c r="E4" s="112"/>
      <c r="F4" s="112"/>
    </row>
    <row r="5" spans="3:6" ht="15.75">
      <c r="C5" s="64"/>
      <c r="D5" s="61"/>
      <c r="E5" s="62"/>
      <c r="F5" s="63"/>
    </row>
    <row r="6" spans="3:6" ht="38.25" customHeight="1">
      <c r="C6" s="113" t="s">
        <v>1</v>
      </c>
      <c r="D6" s="113"/>
      <c r="E6" s="113"/>
      <c r="F6" s="113"/>
    </row>
    <row r="7" spans="3:6" ht="15.75">
      <c r="C7" s="64"/>
      <c r="D7" s="61"/>
      <c r="E7" s="62"/>
      <c r="F7" s="63"/>
    </row>
    <row r="8" spans="3:6" ht="15.75">
      <c r="C8" s="112" t="s">
        <v>2</v>
      </c>
      <c r="D8" s="112"/>
      <c r="E8" s="112"/>
      <c r="F8" s="112"/>
    </row>
    <row r="9" spans="3:6" ht="15.75">
      <c r="C9" s="64"/>
      <c r="D9" s="61"/>
      <c r="E9" s="62"/>
      <c r="F9" s="63"/>
    </row>
    <row r="10" spans="3:6" ht="15.75">
      <c r="C10" s="64"/>
      <c r="D10" s="61"/>
      <c r="E10" s="62"/>
      <c r="F10" s="63"/>
    </row>
    <row r="11" spans="3:6" ht="20.25" customHeight="1">
      <c r="C11" s="64" t="s">
        <v>3</v>
      </c>
      <c r="D11" s="61"/>
      <c r="E11" s="62"/>
      <c r="F11" s="63"/>
    </row>
    <row r="12" spans="3:6" ht="15.75">
      <c r="C12" s="64"/>
      <c r="D12" s="61"/>
      <c r="E12" s="62"/>
      <c r="F12" s="63"/>
    </row>
    <row r="13" spans="3:6" ht="18">
      <c r="C13" s="64"/>
      <c r="D13" s="65"/>
      <c r="E13" s="66"/>
      <c r="F13" s="67"/>
    </row>
    <row r="14" spans="3:6" ht="18">
      <c r="C14" s="64"/>
      <c r="D14" s="65"/>
      <c r="E14" s="66"/>
      <c r="F14" s="67"/>
    </row>
    <row r="15" spans="3:6" ht="93" customHeight="1">
      <c r="C15" s="114" t="s">
        <v>4</v>
      </c>
      <c r="D15" s="114"/>
      <c r="E15" s="114"/>
      <c r="F15" s="114"/>
    </row>
    <row r="16" spans="3:6" ht="26.25">
      <c r="C16" s="115"/>
      <c r="D16" s="115"/>
      <c r="E16" s="115"/>
      <c r="F16" s="115"/>
    </row>
    <row r="17" spans="3:6" ht="51.75" customHeight="1">
      <c r="C17" s="68"/>
      <c r="D17" s="65"/>
      <c r="E17" s="66"/>
      <c r="F17" s="67"/>
    </row>
    <row r="18" spans="3:6" ht="18">
      <c r="C18" s="64" t="s">
        <v>5</v>
      </c>
      <c r="D18" s="65"/>
      <c r="E18" s="66"/>
      <c r="F18" s="67"/>
    </row>
    <row r="19" spans="3:6" ht="24" customHeight="1">
      <c r="C19" s="64" t="s">
        <v>6</v>
      </c>
      <c r="D19" s="65"/>
      <c r="E19" s="66"/>
      <c r="F19" s="67"/>
    </row>
    <row r="20" spans="3:6" ht="31.5">
      <c r="C20" s="64" t="s">
        <v>7</v>
      </c>
      <c r="D20" s="65"/>
      <c r="E20" s="66"/>
      <c r="F20" s="67"/>
    </row>
    <row r="21" spans="3:6" ht="18">
      <c r="C21" s="64"/>
      <c r="D21" s="65"/>
      <c r="E21" s="66"/>
      <c r="F21" s="67"/>
    </row>
    <row r="22" spans="3:6" ht="27.75" customHeight="1">
      <c r="C22" s="64"/>
      <c r="D22" s="65"/>
      <c r="E22" s="66"/>
      <c r="F22" s="67"/>
    </row>
    <row r="23" spans="3:6" ht="24" customHeight="1">
      <c r="C23" s="64"/>
      <c r="D23" s="65"/>
      <c r="E23" s="66"/>
      <c r="F23" s="67"/>
    </row>
    <row r="24" spans="3:6" ht="18">
      <c r="C24" s="64"/>
      <c r="D24" s="65"/>
      <c r="E24" s="66"/>
      <c r="F24" s="67"/>
    </row>
    <row r="25" spans="3:6" ht="18">
      <c r="C25" s="64"/>
      <c r="D25" s="65"/>
      <c r="E25" s="66"/>
      <c r="F25" s="67"/>
    </row>
    <row r="26" spans="3:6" ht="18">
      <c r="C26" s="64"/>
      <c r="D26" s="65"/>
      <c r="E26" s="66"/>
      <c r="F26" s="67"/>
    </row>
    <row r="27" spans="3:6" ht="26.25" customHeight="1">
      <c r="C27" s="64"/>
      <c r="D27" s="65"/>
      <c r="E27" s="66"/>
      <c r="F27" s="67"/>
    </row>
  </sheetData>
  <mergeCells count="5">
    <mergeCell ref="C4:F4"/>
    <mergeCell ref="C6:F6"/>
    <mergeCell ref="C8:F8"/>
    <mergeCell ref="C15:F15"/>
    <mergeCell ref="C16:F16"/>
  </mergeCells>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I58"/>
  <sheetViews>
    <sheetView view="pageLayout" zoomScaleNormal="85" zoomScaleSheetLayoutView="85" workbookViewId="0">
      <selection activeCell="F13" sqref="F13"/>
    </sheetView>
  </sheetViews>
  <sheetFormatPr defaultColWidth="9" defaultRowHeight="12.75"/>
  <cols>
    <col min="1" max="1" width="11.42578125" customWidth="1"/>
    <col min="2" max="2" width="39.28515625" customWidth="1"/>
    <col min="3" max="4" width="9" customWidth="1"/>
    <col min="5" max="5" width="6.7109375" customWidth="1"/>
    <col min="6" max="6" width="17.28515625" style="43" customWidth="1"/>
  </cols>
  <sheetData>
    <row r="3" spans="1:9" ht="15.75">
      <c r="B3" s="41" t="s">
        <v>8</v>
      </c>
      <c r="C3" s="41"/>
      <c r="D3" s="41"/>
      <c r="E3" s="41"/>
      <c r="F3" s="42"/>
      <c r="G3" s="1"/>
      <c r="H3" s="1"/>
      <c r="I3" s="2"/>
    </row>
    <row r="6" spans="1:9">
      <c r="B6" s="43"/>
      <c r="H6" s="3"/>
    </row>
    <row r="7" spans="1:9">
      <c r="B7" s="43"/>
      <c r="H7" s="3"/>
    </row>
    <row r="8" spans="1:9" ht="24.95" customHeight="1" thickBot="1">
      <c r="A8" s="4" t="s">
        <v>9</v>
      </c>
      <c r="B8" s="44" t="s">
        <v>10</v>
      </c>
      <c r="C8" s="5"/>
      <c r="D8" s="5"/>
      <c r="E8" s="45"/>
      <c r="F8" s="46">
        <f>'1_TEMELJI'!F24</f>
        <v>0</v>
      </c>
      <c r="G8" s="5"/>
      <c r="H8" s="6"/>
      <c r="I8" s="7"/>
    </row>
    <row r="9" spans="1:9" ht="24.95" customHeight="1" thickBot="1">
      <c r="A9" s="4" t="s">
        <v>11</v>
      </c>
      <c r="B9" s="44" t="s">
        <v>12</v>
      </c>
      <c r="C9" s="5"/>
      <c r="D9" s="5"/>
      <c r="E9" s="45"/>
      <c r="F9" s="46">
        <f>'2_ZIDOVI'!F20</f>
        <v>0</v>
      </c>
      <c r="G9" s="5"/>
      <c r="H9" s="6"/>
      <c r="I9" s="7"/>
    </row>
    <row r="10" spans="1:9" ht="24.95" customHeight="1" thickBot="1">
      <c r="A10" s="4" t="s">
        <v>13</v>
      </c>
      <c r="B10" s="44" t="s">
        <v>14</v>
      </c>
      <c r="C10" s="5"/>
      <c r="D10" s="5"/>
      <c r="E10" s="45"/>
      <c r="F10" s="46">
        <f>'3_RAVNI KROV'!F71</f>
        <v>0</v>
      </c>
      <c r="G10" s="5"/>
      <c r="H10" s="6"/>
      <c r="I10" s="7"/>
    </row>
    <row r="11" spans="1:9" ht="24.95" customHeight="1" thickBot="1">
      <c r="A11" s="4" t="s">
        <v>15</v>
      </c>
      <c r="B11" s="44" t="s">
        <v>16</v>
      </c>
      <c r="C11" s="5"/>
      <c r="D11" s="5"/>
      <c r="E11" s="45"/>
      <c r="F11" s="46">
        <f>'4.STROPOVI'!F16</f>
        <v>0</v>
      </c>
      <c r="G11" s="5"/>
      <c r="H11" s="6"/>
      <c r="I11" s="7"/>
    </row>
    <row r="12" spans="1:9" ht="24.95" customHeight="1" thickBot="1">
      <c r="A12" s="4" t="s">
        <v>17</v>
      </c>
      <c r="B12" s="44" t="s">
        <v>18</v>
      </c>
      <c r="C12" s="5"/>
      <c r="D12" s="5"/>
      <c r="E12" s="45"/>
      <c r="F12" s="46">
        <f>'5. OSTALO'!F9</f>
        <v>0</v>
      </c>
      <c r="G12" s="5"/>
      <c r="H12" s="6"/>
      <c r="I12" s="7"/>
    </row>
    <row r="13" spans="1:9" ht="24.95" customHeight="1" thickBot="1">
      <c r="A13" s="4" t="s">
        <v>19</v>
      </c>
      <c r="B13" s="44" t="s">
        <v>20</v>
      </c>
      <c r="C13" s="5"/>
      <c r="D13" s="5"/>
      <c r="E13" s="45"/>
      <c r="F13" s="46">
        <f>'6.NEPRIHVAT'!F8</f>
        <v>0</v>
      </c>
      <c r="G13" s="5"/>
      <c r="H13" s="6"/>
      <c r="I13" s="7"/>
    </row>
    <row r="14" spans="1:9" ht="24.75" customHeight="1" thickBot="1">
      <c r="A14" s="8"/>
      <c r="B14" s="47" t="s">
        <v>21</v>
      </c>
      <c r="C14" s="5"/>
      <c r="D14" s="5"/>
      <c r="E14" s="116">
        <f>SUM(F8:F13)</f>
        <v>0</v>
      </c>
      <c r="F14" s="116"/>
      <c r="G14" s="5"/>
      <c r="H14" s="5"/>
      <c r="I14" s="7"/>
    </row>
    <row r="15" spans="1:9" ht="24.75" customHeight="1">
      <c r="A15" s="8"/>
      <c r="B15" s="47" t="s">
        <v>22</v>
      </c>
      <c r="C15" s="5"/>
      <c r="D15" s="5"/>
      <c r="E15" s="116">
        <f>E14*0.25</f>
        <v>0</v>
      </c>
      <c r="F15" s="116"/>
      <c r="G15" s="5"/>
      <c r="H15" s="5"/>
      <c r="I15" s="7"/>
    </row>
    <row r="16" spans="1:9" ht="24.75" customHeight="1">
      <c r="A16" s="8"/>
      <c r="B16" s="47"/>
      <c r="C16" s="5"/>
      <c r="D16" s="5"/>
      <c r="E16" s="48"/>
      <c r="F16" s="49"/>
      <c r="G16" s="5"/>
      <c r="H16" s="5"/>
      <c r="I16" s="7"/>
    </row>
    <row r="17" spans="1:9" ht="15">
      <c r="A17" s="5"/>
      <c r="B17" s="5"/>
      <c r="C17" s="5"/>
      <c r="D17" s="5"/>
      <c r="E17" s="5"/>
      <c r="F17" s="50"/>
      <c r="G17" s="5"/>
      <c r="H17" s="5"/>
      <c r="I17" s="7"/>
    </row>
    <row r="18" spans="1:9" ht="24.95" customHeight="1">
      <c r="A18" s="5"/>
      <c r="B18" s="51" t="s">
        <v>23</v>
      </c>
      <c r="C18" s="52"/>
      <c r="D18" s="52"/>
      <c r="E18" s="117">
        <f>SUM(E14:F15)</f>
        <v>0</v>
      </c>
      <c r="F18" s="117"/>
      <c r="G18" s="5"/>
      <c r="H18" s="5"/>
      <c r="I18" s="7"/>
    </row>
    <row r="19" spans="1:9" ht="12.75" customHeight="1">
      <c r="F19" s="53"/>
      <c r="G19" s="5"/>
      <c r="H19" s="5"/>
      <c r="I19" s="7"/>
    </row>
    <row r="20" spans="1:9">
      <c r="B20" s="43"/>
    </row>
    <row r="21" spans="1:9" ht="20.25">
      <c r="A21" s="9"/>
    </row>
    <row r="22" spans="1:9" ht="15">
      <c r="A22" s="10"/>
    </row>
    <row r="23" spans="1:9" ht="15.75">
      <c r="A23" s="11"/>
      <c r="G23" s="11"/>
      <c r="H23" s="11"/>
    </row>
    <row r="24" spans="1:9" ht="15">
      <c r="G24" s="10"/>
      <c r="H24" s="10"/>
      <c r="I24" s="10"/>
    </row>
    <row r="25" spans="1:9" ht="15">
      <c r="G25" s="10"/>
      <c r="H25" s="10"/>
      <c r="I25" s="10"/>
    </row>
    <row r="26" spans="1:9" ht="15">
      <c r="G26" s="10"/>
      <c r="H26" s="10"/>
      <c r="I26" s="10"/>
    </row>
    <row r="27" spans="1:9" ht="15">
      <c r="G27" s="10"/>
      <c r="H27" s="10"/>
      <c r="I27" s="10"/>
    </row>
    <row r="28" spans="1:9" ht="15">
      <c r="G28" s="10"/>
      <c r="H28" s="10"/>
      <c r="I28" s="10"/>
    </row>
    <row r="29" spans="1:9" ht="15">
      <c r="G29" s="10"/>
      <c r="H29" s="10"/>
      <c r="I29" s="10"/>
    </row>
    <row r="30" spans="1:9" ht="15">
      <c r="G30" s="10"/>
      <c r="H30" s="10"/>
      <c r="I30" s="10"/>
    </row>
    <row r="31" spans="1:9" ht="15">
      <c r="G31" s="10"/>
      <c r="H31" s="10"/>
      <c r="I31" s="10"/>
    </row>
    <row r="32" spans="1:9" ht="15">
      <c r="G32" s="10"/>
      <c r="H32" s="10"/>
      <c r="I32" s="10"/>
    </row>
    <row r="33" spans="2:9" ht="15">
      <c r="G33" s="10"/>
      <c r="H33" s="10"/>
      <c r="I33" s="10"/>
    </row>
    <row r="34" spans="2:9" ht="15">
      <c r="G34" s="10"/>
      <c r="H34" s="10"/>
      <c r="I34" s="10"/>
    </row>
    <row r="35" spans="2:9" ht="15">
      <c r="G35" s="10"/>
      <c r="H35" s="10"/>
      <c r="I35" s="10"/>
    </row>
    <row r="36" spans="2:9" ht="15">
      <c r="G36" s="10"/>
      <c r="H36" s="10"/>
      <c r="I36" s="10"/>
    </row>
    <row r="37" spans="2:9" ht="15">
      <c r="G37" s="10"/>
      <c r="H37" s="10"/>
      <c r="I37" s="10"/>
    </row>
    <row r="38" spans="2:9" ht="15">
      <c r="G38" s="10"/>
      <c r="H38" s="10"/>
      <c r="I38" s="10"/>
    </row>
    <row r="39" spans="2:9" ht="15">
      <c r="G39" s="10"/>
      <c r="H39" s="10"/>
      <c r="I39" s="10"/>
    </row>
    <row r="40" spans="2:9" ht="15">
      <c r="G40" s="10"/>
      <c r="H40" s="10"/>
      <c r="I40" s="10"/>
    </row>
    <row r="41" spans="2:9" ht="15">
      <c r="G41" s="10"/>
      <c r="H41" s="10"/>
      <c r="I41" s="10"/>
    </row>
    <row r="42" spans="2:9" ht="15">
      <c r="G42" s="10"/>
      <c r="H42" s="10"/>
      <c r="I42" s="10"/>
    </row>
    <row r="43" spans="2:9" ht="15">
      <c r="G43" s="10"/>
      <c r="H43" s="10"/>
      <c r="I43" s="10"/>
    </row>
    <row r="45" spans="2:9" ht="15">
      <c r="G45" s="10"/>
      <c r="H45" s="10"/>
      <c r="I45" s="10"/>
    </row>
    <row r="46" spans="2:9" ht="15">
      <c r="B46" s="54"/>
      <c r="C46" s="10"/>
      <c r="D46" s="10"/>
      <c r="E46" s="10"/>
      <c r="F46" s="54"/>
      <c r="G46" s="10"/>
      <c r="H46" s="10"/>
      <c r="I46" s="10"/>
    </row>
    <row r="47" spans="2:9" ht="15">
      <c r="B47" s="54"/>
      <c r="C47" s="10"/>
      <c r="D47" s="10"/>
      <c r="E47" s="10"/>
      <c r="F47" s="54"/>
      <c r="G47" s="10"/>
      <c r="H47" s="10"/>
      <c r="I47" s="10"/>
    </row>
    <row r="48" spans="2:9" ht="15">
      <c r="B48" s="55"/>
      <c r="C48" s="10"/>
      <c r="D48" s="10"/>
      <c r="E48" s="10"/>
      <c r="F48" s="54"/>
      <c r="G48" s="10"/>
      <c r="H48" s="10"/>
      <c r="I48" s="10"/>
    </row>
    <row r="49" spans="2:9">
      <c r="B49" s="56"/>
      <c r="C49" s="55"/>
      <c r="D49" s="55"/>
      <c r="E49" s="55"/>
      <c r="F49" s="57"/>
    </row>
    <row r="51" spans="2:9" ht="15" customHeight="1">
      <c r="B51" s="58"/>
      <c r="C51" s="58"/>
      <c r="D51" s="58"/>
      <c r="E51" s="58"/>
      <c r="F51" s="59"/>
    </row>
    <row r="52" spans="2:9">
      <c r="B52" s="43"/>
    </row>
    <row r="53" spans="2:9">
      <c r="B53" s="43"/>
    </row>
    <row r="54" spans="2:9">
      <c r="B54" s="43"/>
    </row>
    <row r="55" spans="2:9">
      <c r="B55" s="43"/>
    </row>
    <row r="56" spans="2:9">
      <c r="B56" s="43"/>
    </row>
    <row r="57" spans="2:9">
      <c r="B57" s="43"/>
    </row>
    <row r="58" spans="2:9">
      <c r="F58" s="60"/>
      <c r="G58" s="12"/>
      <c r="H58" s="12"/>
      <c r="I58" s="12"/>
    </row>
  </sheetData>
  <customSheetViews>
    <customSheetView guid="{CB135738-2779-42D6-AC06-98B56EBF2AF3}" scale="70" showPageBreaks="1" printArea="1" view="pageLayout">
      <selection activeCell="E8" sqref="E8"/>
      <pageMargins left="0" right="0" top="0" bottom="0" header="0" footer="0"/>
      <pageSetup paperSize="9" scale="95" firstPageNumber="0" orientation="portrait" horizontalDpi="300" verticalDpi="300" r:id="rId1"/>
      <headerFooter alignWithMargins="0">
        <oddHeader>&amp;C&amp;"Arial,Bold"&amp;9Izgradnja stambene zgrada sa tri stana 
k.č. 4395/1 k.o. Rudeš, Supetarska 11, Zagreb</oddHeader>
      </headerFooter>
    </customSheetView>
  </customSheetViews>
  <mergeCells count="3">
    <mergeCell ref="E14:F14"/>
    <mergeCell ref="E15:F15"/>
    <mergeCell ref="E18:F18"/>
  </mergeCells>
  <pageMargins left="0.78749999999999998" right="0" top="0.98402777777777772" bottom="0.98402777777777772" header="0.39374999999999999" footer="0.51180555555555551"/>
  <pageSetup paperSize="9" scale="95" firstPageNumber="0" orientation="portrait" horizontalDpi="300" verticalDpi="300" r:id="rId2"/>
  <headerFooter alignWithMargins="0">
    <oddHeader>&amp;C&amp;"Arial,Bold"&amp;9Sanacija zgrade - Haulikova 6</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8"/>
  <sheetViews>
    <sheetView view="pageLayout" topLeftCell="A19" zoomScale="160" zoomScaleNormal="85" zoomScaleSheetLayoutView="120" zoomScalePageLayoutView="160" workbookViewId="0">
      <selection activeCell="E26" sqref="E26"/>
    </sheetView>
  </sheetViews>
  <sheetFormatPr defaultColWidth="9.140625" defaultRowHeight="12"/>
  <cols>
    <col min="1" max="1" width="7.28515625" style="95" customWidth="1"/>
    <col min="2" max="2" width="40.7109375" style="78" customWidth="1"/>
    <col min="3" max="3" width="7.28515625" style="28" customWidth="1"/>
    <col min="4" max="4" width="9.28515625" style="101" customWidth="1"/>
    <col min="5" max="5" width="10.7109375" style="75" customWidth="1"/>
    <col min="6" max="6" width="12.7109375" style="39" customWidth="1"/>
    <col min="7" max="16384" width="9.140625" style="13"/>
  </cols>
  <sheetData>
    <row r="1" spans="1:6" s="14" customFormat="1" ht="12.75">
      <c r="A1" s="92" t="s">
        <v>9</v>
      </c>
      <c r="B1" s="76" t="s">
        <v>24</v>
      </c>
      <c r="C1" s="70"/>
      <c r="D1" s="96"/>
      <c r="E1" s="71"/>
      <c r="F1" s="33"/>
    </row>
    <row r="2" spans="1:6" s="14" customFormat="1" ht="12.75">
      <c r="A2" s="92"/>
      <c r="B2" s="76"/>
      <c r="C2" s="70"/>
      <c r="D2" s="96"/>
      <c r="E2" s="71"/>
      <c r="F2" s="33"/>
    </row>
    <row r="3" spans="1:6">
      <c r="A3" s="15" t="s">
        <v>25</v>
      </c>
      <c r="B3" s="77" t="s">
        <v>26</v>
      </c>
      <c r="C3" s="22" t="s">
        <v>27</v>
      </c>
      <c r="D3" s="97" t="s">
        <v>28</v>
      </c>
      <c r="E3" s="35" t="s">
        <v>29</v>
      </c>
      <c r="F3" s="106" t="s">
        <v>30</v>
      </c>
    </row>
    <row r="4" spans="1:6">
      <c r="A4" s="16"/>
      <c r="B4" s="83"/>
      <c r="C4" s="23"/>
      <c r="D4" s="98"/>
      <c r="E4" s="36"/>
      <c r="F4" s="107"/>
    </row>
    <row r="5" spans="1:6" s="17" customFormat="1" ht="108">
      <c r="A5" s="93" t="s">
        <v>31</v>
      </c>
      <c r="B5" s="24" t="s">
        <v>32</v>
      </c>
      <c r="C5" s="27" t="s">
        <v>33</v>
      </c>
      <c r="D5" s="99">
        <v>4</v>
      </c>
      <c r="E5" s="72"/>
      <c r="F5" s="104">
        <f>E5*D5</f>
        <v>0</v>
      </c>
    </row>
    <row r="6" spans="1:6" s="17" customFormat="1" ht="24">
      <c r="A6" s="93" t="s">
        <v>34</v>
      </c>
      <c r="B6" s="24" t="s">
        <v>35</v>
      </c>
      <c r="C6" s="27" t="s">
        <v>33</v>
      </c>
      <c r="D6" s="99">
        <v>5</v>
      </c>
      <c r="E6" s="72"/>
      <c r="F6" s="104">
        <f t="shared" ref="F6:F23" si="0">E6*D6</f>
        <v>0</v>
      </c>
    </row>
    <row r="7" spans="1:6" s="18" customFormat="1" ht="60">
      <c r="A7" s="93" t="s">
        <v>36</v>
      </c>
      <c r="B7" s="24" t="s">
        <v>37</v>
      </c>
      <c r="C7" s="27"/>
      <c r="D7" s="99"/>
      <c r="E7" s="72"/>
      <c r="F7" s="104">
        <f t="shared" si="0"/>
        <v>0</v>
      </c>
    </row>
    <row r="8" spans="1:6" s="18" customFormat="1">
      <c r="A8" s="93" t="s">
        <v>38</v>
      </c>
      <c r="B8" s="24" t="s">
        <v>39</v>
      </c>
      <c r="C8" s="27" t="s">
        <v>33</v>
      </c>
      <c r="D8" s="99">
        <v>25</v>
      </c>
      <c r="E8" s="72"/>
      <c r="F8" s="104">
        <f t="shared" si="0"/>
        <v>0</v>
      </c>
    </row>
    <row r="9" spans="1:6" s="18" customFormat="1">
      <c r="A9" s="93" t="s">
        <v>38</v>
      </c>
      <c r="B9" s="24" t="s">
        <v>40</v>
      </c>
      <c r="C9" s="27" t="s">
        <v>41</v>
      </c>
      <c r="D9" s="99">
        <v>30</v>
      </c>
      <c r="E9" s="72"/>
      <c r="F9" s="104">
        <f t="shared" si="0"/>
        <v>0</v>
      </c>
    </row>
    <row r="10" spans="1:6" s="19" customFormat="1" ht="60">
      <c r="A10" s="93" t="s">
        <v>42</v>
      </c>
      <c r="B10" s="24" t="s">
        <v>43</v>
      </c>
      <c r="C10" s="27" t="s">
        <v>33</v>
      </c>
      <c r="D10" s="99">
        <v>7</v>
      </c>
      <c r="E10" s="72"/>
      <c r="F10" s="104">
        <f t="shared" si="0"/>
        <v>0</v>
      </c>
    </row>
    <row r="11" spans="1:6" s="18" customFormat="1" ht="60">
      <c r="A11" s="93" t="s">
        <v>44</v>
      </c>
      <c r="B11" s="24" t="s">
        <v>45</v>
      </c>
      <c r="C11" s="27"/>
      <c r="D11" s="99"/>
      <c r="E11" s="72"/>
      <c r="F11" s="104">
        <f t="shared" si="0"/>
        <v>0</v>
      </c>
    </row>
    <row r="12" spans="1:6" s="18" customFormat="1">
      <c r="A12" s="93" t="s">
        <v>38</v>
      </c>
      <c r="B12" s="24" t="s">
        <v>46</v>
      </c>
      <c r="C12" s="27" t="s">
        <v>41</v>
      </c>
      <c r="D12" s="99">
        <v>16</v>
      </c>
      <c r="E12" s="72"/>
      <c r="F12" s="104">
        <f t="shared" si="0"/>
        <v>0</v>
      </c>
    </row>
    <row r="13" spans="1:6" s="18" customFormat="1">
      <c r="A13" s="93" t="s">
        <v>38</v>
      </c>
      <c r="B13" s="24" t="s">
        <v>47</v>
      </c>
      <c r="C13" s="27" t="s">
        <v>48</v>
      </c>
      <c r="D13" s="99">
        <v>450</v>
      </c>
      <c r="E13" s="72"/>
      <c r="F13" s="104">
        <f t="shared" si="0"/>
        <v>0</v>
      </c>
    </row>
    <row r="14" spans="1:6" s="18" customFormat="1">
      <c r="A14" s="93" t="s">
        <v>38</v>
      </c>
      <c r="B14" s="24" t="s">
        <v>49</v>
      </c>
      <c r="C14" s="27" t="s">
        <v>33</v>
      </c>
      <c r="D14" s="99">
        <v>9.5</v>
      </c>
      <c r="E14" s="72"/>
      <c r="F14" s="104">
        <f t="shared" si="0"/>
        <v>0</v>
      </c>
    </row>
    <row r="15" spans="1:6" s="18" customFormat="1" ht="48">
      <c r="A15" s="93" t="s">
        <v>50</v>
      </c>
      <c r="B15" s="24" t="s">
        <v>51</v>
      </c>
      <c r="C15" s="27"/>
      <c r="D15" s="99"/>
      <c r="E15" s="72"/>
      <c r="F15" s="104">
        <f t="shared" si="0"/>
        <v>0</v>
      </c>
    </row>
    <row r="16" spans="1:6" s="18" customFormat="1">
      <c r="A16" s="93" t="s">
        <v>38</v>
      </c>
      <c r="B16" s="24" t="s">
        <v>52</v>
      </c>
      <c r="C16" s="27" t="s">
        <v>33</v>
      </c>
      <c r="D16" s="99">
        <v>20</v>
      </c>
      <c r="E16" s="72"/>
      <c r="F16" s="104">
        <f t="shared" si="0"/>
        <v>0</v>
      </c>
    </row>
    <row r="17" spans="1:6" s="18" customFormat="1">
      <c r="A17" s="93" t="s">
        <v>38</v>
      </c>
      <c r="B17" s="24" t="s">
        <v>53</v>
      </c>
      <c r="C17" s="27" t="s">
        <v>33</v>
      </c>
      <c r="D17" s="99">
        <v>10</v>
      </c>
      <c r="E17" s="72"/>
      <c r="F17" s="104">
        <f t="shared" si="0"/>
        <v>0</v>
      </c>
    </row>
    <row r="18" spans="1:6" s="18" customFormat="1" ht="24.95" customHeight="1">
      <c r="A18" s="93" t="s">
        <v>54</v>
      </c>
      <c r="B18" s="24" t="s">
        <v>55</v>
      </c>
      <c r="C18" s="27" t="s">
        <v>33</v>
      </c>
      <c r="D18" s="99">
        <v>2.4</v>
      </c>
      <c r="E18" s="72"/>
      <c r="F18" s="104">
        <f t="shared" si="0"/>
        <v>0</v>
      </c>
    </row>
    <row r="19" spans="1:6" s="18" customFormat="1" ht="60">
      <c r="A19" s="93" t="s">
        <v>56</v>
      </c>
      <c r="B19" s="24" t="s">
        <v>57</v>
      </c>
      <c r="C19" s="27"/>
      <c r="D19" s="99"/>
      <c r="E19" s="72"/>
      <c r="F19" s="104">
        <f t="shared" si="0"/>
        <v>0</v>
      </c>
    </row>
    <row r="20" spans="1:6" s="18" customFormat="1">
      <c r="A20" s="93" t="s">
        <v>38</v>
      </c>
      <c r="B20" s="24" t="s">
        <v>47</v>
      </c>
      <c r="C20" s="27" t="s">
        <v>48</v>
      </c>
      <c r="D20" s="99">
        <v>200</v>
      </c>
      <c r="E20" s="72"/>
      <c r="F20" s="104">
        <f t="shared" si="0"/>
        <v>0</v>
      </c>
    </row>
    <row r="21" spans="1:6" s="18" customFormat="1">
      <c r="A21" s="93" t="s">
        <v>38</v>
      </c>
      <c r="B21" s="24" t="s">
        <v>49</v>
      </c>
      <c r="C21" s="27" t="s">
        <v>33</v>
      </c>
      <c r="D21" s="99">
        <v>5</v>
      </c>
      <c r="E21" s="72"/>
      <c r="F21" s="104">
        <f t="shared" si="0"/>
        <v>0</v>
      </c>
    </row>
    <row r="22" spans="1:6" s="18" customFormat="1" ht="24">
      <c r="A22" s="93" t="s">
        <v>58</v>
      </c>
      <c r="B22" s="24" t="s">
        <v>59</v>
      </c>
      <c r="C22" s="27" t="s">
        <v>41</v>
      </c>
      <c r="D22" s="99">
        <v>60</v>
      </c>
      <c r="E22" s="72"/>
      <c r="F22" s="104">
        <f t="shared" si="0"/>
        <v>0</v>
      </c>
    </row>
    <row r="23" spans="1:6" s="18" customFormat="1" ht="36">
      <c r="A23" s="93" t="s">
        <v>60</v>
      </c>
      <c r="B23" s="24" t="s">
        <v>61</v>
      </c>
      <c r="C23" s="27" t="s">
        <v>33</v>
      </c>
      <c r="D23" s="99">
        <v>18</v>
      </c>
      <c r="E23" s="72"/>
      <c r="F23" s="104">
        <f t="shared" si="0"/>
        <v>0</v>
      </c>
    </row>
    <row r="24" spans="1:6" ht="12.75">
      <c r="A24" s="94" t="s">
        <v>9</v>
      </c>
      <c r="B24" s="26" t="s">
        <v>62</v>
      </c>
      <c r="C24" s="29"/>
      <c r="D24" s="100"/>
      <c r="E24" s="74"/>
      <c r="F24" s="40">
        <f>SUM(F5:F23)</f>
        <v>0</v>
      </c>
    </row>
    <row r="25" spans="1:6" s="18" customFormat="1">
      <c r="A25" s="93"/>
      <c r="B25" s="24"/>
      <c r="C25" s="27"/>
      <c r="D25" s="99"/>
      <c r="E25" s="72"/>
      <c r="F25" s="34"/>
    </row>
    <row r="26" spans="1:6" s="19" customFormat="1">
      <c r="A26" s="84"/>
      <c r="B26" s="25"/>
      <c r="C26" s="28"/>
      <c r="D26" s="101"/>
      <c r="E26" s="75"/>
      <c r="F26" s="38"/>
    </row>
    <row r="27" spans="1:6" s="18" customFormat="1">
      <c r="A27" s="93"/>
      <c r="B27" s="24"/>
      <c r="C27" s="27"/>
      <c r="D27" s="99"/>
      <c r="E27" s="72"/>
      <c r="F27" s="34"/>
    </row>
    <row r="28" spans="1:6" s="18" customFormat="1">
      <c r="A28" s="93"/>
      <c r="B28" s="24"/>
      <c r="C28" s="27"/>
      <c r="D28" s="99"/>
      <c r="E28" s="72"/>
      <c r="F28" s="34"/>
    </row>
  </sheetData>
  <customSheetViews>
    <customSheetView guid="{CB135738-2779-42D6-AC06-98B56EBF2AF3}" showPageBreaks="1" printArea="1" view="pageLayout">
      <selection activeCell="E8" sqref="E8"/>
      <pageMargins left="0" right="0" top="0" bottom="0" header="0" footer="0"/>
      <pageSetup paperSize="9" scale="95" firstPageNumber="0" orientation="portrait" horizontalDpi="300" verticalDpi="300" r:id="rId1"/>
      <headerFooter alignWithMargins="0">
        <oddHeader>&amp;C&amp;"Arial,Bold"&amp;9Izgradnja stambene zgrada sa tri stana 
k.č. 4395/1 k.o. Rudeš, Supetarska 11, Zagreb</oddHeader>
      </headerFooter>
    </customSheetView>
  </customSheetViews>
  <phoneticPr fontId="40" type="noConversion"/>
  <pageMargins left="0.78749999999999998" right="0" top="0.98402777777777772" bottom="0.98402777777777772" header="0.39374999999999999" footer="0.51180555555555551"/>
  <pageSetup paperSize="9" scale="95" firstPageNumber="0" orientation="portrait" horizontalDpi="300" verticalDpi="300" r:id="rId2"/>
  <headerFooter alignWithMargins="0">
    <oddHeader>&amp;C&amp;"Arial,Bold"&amp;9Sanacija zgrade - Haulikova 6</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5BE81-0BBA-40B0-9FDC-B7AFF77E0F62}">
  <dimension ref="A1:H20"/>
  <sheetViews>
    <sheetView topLeftCell="A5" zoomScale="115" zoomScaleNormal="115" workbookViewId="0">
      <selection activeCell="B8" sqref="B8"/>
    </sheetView>
  </sheetViews>
  <sheetFormatPr defaultColWidth="9.140625" defaultRowHeight="12"/>
  <cols>
    <col min="1" max="1" width="5.42578125" style="84" customWidth="1"/>
    <col min="2" max="2" width="40.7109375" style="78" customWidth="1"/>
    <col min="3" max="3" width="7.28515625" style="28" customWidth="1"/>
    <col min="4" max="4" width="9.28515625" style="39" customWidth="1"/>
    <col min="5" max="5" width="10.7109375" style="21" customWidth="1"/>
    <col min="6" max="6" width="12.7109375" style="39" customWidth="1"/>
    <col min="7" max="7" width="9.140625" style="13"/>
    <col min="8" max="8" width="25.85546875" style="13" customWidth="1"/>
    <col min="9" max="16384" width="9.140625" style="13"/>
  </cols>
  <sheetData>
    <row r="1" spans="1:8" s="14" customFormat="1" ht="12.75">
      <c r="A1" s="85" t="s">
        <v>63</v>
      </c>
      <c r="B1" s="76" t="s">
        <v>12</v>
      </c>
      <c r="C1" s="70"/>
      <c r="D1" s="33"/>
      <c r="E1" s="37"/>
      <c r="F1" s="33"/>
    </row>
    <row r="3" spans="1:8">
      <c r="A3" s="109" t="s">
        <v>25</v>
      </c>
      <c r="B3" s="77" t="s">
        <v>26</v>
      </c>
      <c r="C3" s="22" t="s">
        <v>27</v>
      </c>
      <c r="D3" s="88" t="s">
        <v>28</v>
      </c>
      <c r="E3" s="35" t="s">
        <v>29</v>
      </c>
      <c r="F3" s="32" t="s">
        <v>30</v>
      </c>
    </row>
    <row r="4" spans="1:8" s="19" customFormat="1" ht="384" customHeight="1">
      <c r="A4" s="84" t="s">
        <v>64</v>
      </c>
      <c r="B4" s="69" t="s">
        <v>65</v>
      </c>
      <c r="C4" s="28" t="s">
        <v>41</v>
      </c>
      <c r="D4" s="39">
        <v>1700</v>
      </c>
      <c r="E4" s="21"/>
      <c r="F4" s="39">
        <f>E4*D4</f>
        <v>0</v>
      </c>
      <c r="H4" s="84"/>
    </row>
    <row r="5" spans="1:8" s="19" customFormat="1" ht="48">
      <c r="A5" s="84" t="s">
        <v>66</v>
      </c>
      <c r="B5" s="69" t="s">
        <v>67</v>
      </c>
      <c r="C5" s="28" t="s">
        <v>41</v>
      </c>
      <c r="D5" s="39">
        <v>70</v>
      </c>
      <c r="E5" s="21"/>
      <c r="F5" s="39">
        <f t="shared" ref="F5:F19" si="0">E5*D5</f>
        <v>0</v>
      </c>
    </row>
    <row r="6" spans="1:8" s="19" customFormat="1" ht="60">
      <c r="A6" s="84" t="s">
        <v>68</v>
      </c>
      <c r="B6" s="69" t="s">
        <v>69</v>
      </c>
      <c r="C6" s="28" t="s">
        <v>41</v>
      </c>
      <c r="D6" s="39">
        <v>450</v>
      </c>
      <c r="E6" s="21"/>
      <c r="F6" s="39">
        <f>E6*D6</f>
        <v>0</v>
      </c>
    </row>
    <row r="7" spans="1:8" s="19" customFormat="1" ht="24">
      <c r="A7" s="84" t="s">
        <v>70</v>
      </c>
      <c r="B7" s="25" t="s">
        <v>71</v>
      </c>
      <c r="C7" s="28" t="s">
        <v>41</v>
      </c>
      <c r="D7" s="39">
        <v>1763</v>
      </c>
      <c r="E7" s="21"/>
      <c r="F7" s="39">
        <f>E7*D7</f>
        <v>0</v>
      </c>
    </row>
    <row r="8" spans="1:8" s="19" customFormat="1" ht="24">
      <c r="A8" s="84" t="s">
        <v>72</v>
      </c>
      <c r="B8" s="25" t="s">
        <v>73</v>
      </c>
      <c r="C8" s="28" t="s">
        <v>41</v>
      </c>
      <c r="D8" s="39">
        <v>2015</v>
      </c>
      <c r="E8" s="103"/>
      <c r="F8" s="39">
        <f t="shared" si="0"/>
        <v>0</v>
      </c>
    </row>
    <row r="9" spans="1:8" s="19" customFormat="1" ht="36">
      <c r="A9" s="84" t="s">
        <v>74</v>
      </c>
      <c r="B9" s="25" t="s">
        <v>75</v>
      </c>
      <c r="C9" s="28" t="s">
        <v>41</v>
      </c>
      <c r="D9" s="39">
        <v>3778</v>
      </c>
      <c r="E9" s="21"/>
      <c r="F9" s="39">
        <f t="shared" si="0"/>
        <v>0</v>
      </c>
    </row>
    <row r="10" spans="1:8" s="19" customFormat="1" ht="24">
      <c r="A10" s="84" t="s">
        <v>76</v>
      </c>
      <c r="B10" s="25" t="s">
        <v>77</v>
      </c>
      <c r="C10" s="28" t="s">
        <v>33</v>
      </c>
      <c r="D10" s="39">
        <v>145</v>
      </c>
      <c r="E10" s="103"/>
      <c r="F10" s="39">
        <f t="shared" si="0"/>
        <v>0</v>
      </c>
    </row>
    <row r="11" spans="1:8" s="81" customFormat="1" ht="36">
      <c r="A11" s="84" t="s">
        <v>78</v>
      </c>
      <c r="B11" s="25" t="s">
        <v>79</v>
      </c>
      <c r="C11" s="28" t="s">
        <v>41</v>
      </c>
      <c r="D11" s="39">
        <v>150</v>
      </c>
      <c r="E11" s="21"/>
      <c r="F11" s="39">
        <f t="shared" si="0"/>
        <v>0</v>
      </c>
    </row>
    <row r="12" spans="1:8" s="81" customFormat="1">
      <c r="A12" s="84"/>
      <c r="B12" s="108" t="s">
        <v>80</v>
      </c>
      <c r="C12" s="28"/>
      <c r="D12" s="39"/>
      <c r="E12" s="21"/>
      <c r="F12" s="39"/>
    </row>
    <row r="13" spans="1:8" s="81" customFormat="1" ht="72">
      <c r="A13" s="84" t="s">
        <v>81</v>
      </c>
      <c r="B13" s="69" t="s">
        <v>82</v>
      </c>
      <c r="C13" s="28" t="s">
        <v>41</v>
      </c>
      <c r="D13" s="39">
        <v>3878</v>
      </c>
      <c r="E13" s="21"/>
      <c r="F13" s="39">
        <f t="shared" si="0"/>
        <v>0</v>
      </c>
    </row>
    <row r="14" spans="1:8" s="19" customFormat="1" ht="113.25" customHeight="1">
      <c r="A14" s="84" t="s">
        <v>83</v>
      </c>
      <c r="B14" s="69" t="s">
        <v>84</v>
      </c>
      <c r="C14" s="28" t="s">
        <v>41</v>
      </c>
      <c r="D14" s="39">
        <v>3878</v>
      </c>
      <c r="E14" s="21"/>
      <c r="F14" s="39">
        <f t="shared" si="0"/>
        <v>0</v>
      </c>
    </row>
    <row r="15" spans="1:8" s="19" customFormat="1" ht="144">
      <c r="A15" s="84" t="s">
        <v>85</v>
      </c>
      <c r="B15" s="69" t="s">
        <v>86</v>
      </c>
      <c r="C15" s="28"/>
      <c r="D15" s="39"/>
      <c r="E15" s="21"/>
      <c r="F15" s="39">
        <f t="shared" si="0"/>
        <v>0</v>
      </c>
    </row>
    <row r="16" spans="1:8" s="19" customFormat="1">
      <c r="A16" s="84" t="s">
        <v>38</v>
      </c>
      <c r="B16" s="78" t="s">
        <v>87</v>
      </c>
      <c r="C16" s="28" t="s">
        <v>88</v>
      </c>
      <c r="D16" s="39">
        <v>3000</v>
      </c>
      <c r="E16" s="21"/>
      <c r="F16" s="39"/>
    </row>
    <row r="17" spans="1:6">
      <c r="A17" s="84" t="s">
        <v>38</v>
      </c>
      <c r="B17" s="78" t="s">
        <v>89</v>
      </c>
      <c r="C17" s="28" t="s">
        <v>88</v>
      </c>
      <c r="D17" s="39">
        <v>500</v>
      </c>
      <c r="F17" s="39">
        <f t="shared" si="0"/>
        <v>0</v>
      </c>
    </row>
    <row r="18" spans="1:6" ht="24">
      <c r="A18" s="84" t="s">
        <v>90</v>
      </c>
      <c r="B18" s="78" t="s">
        <v>91</v>
      </c>
      <c r="C18" s="28" t="s">
        <v>88</v>
      </c>
      <c r="D18" s="39">
        <v>120</v>
      </c>
      <c r="F18" s="39">
        <f t="shared" si="0"/>
        <v>0</v>
      </c>
    </row>
    <row r="19" spans="1:6" ht="24">
      <c r="A19" s="84" t="s">
        <v>92</v>
      </c>
      <c r="B19" s="78" t="s">
        <v>93</v>
      </c>
      <c r="C19" s="28" t="s">
        <v>88</v>
      </c>
      <c r="D19" s="39">
        <v>120</v>
      </c>
      <c r="F19" s="39">
        <f t="shared" si="0"/>
        <v>0</v>
      </c>
    </row>
    <row r="20" spans="1:6" ht="12.75">
      <c r="A20" s="20" t="s">
        <v>11</v>
      </c>
      <c r="B20" s="26" t="s">
        <v>94</v>
      </c>
      <c r="C20" s="29"/>
      <c r="D20" s="73"/>
      <c r="E20" s="74"/>
      <c r="F20" s="40">
        <f>SUM(F4:F19)</f>
        <v>0</v>
      </c>
    </row>
  </sheetData>
  <phoneticPr fontId="4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E76B2-EFCD-4ECD-9C35-43D8DEF2FB76}">
  <sheetPr>
    <pageSetUpPr fitToPage="1"/>
  </sheetPr>
  <dimension ref="A1:F73"/>
  <sheetViews>
    <sheetView zoomScale="115" zoomScaleNormal="115" workbookViewId="0">
      <selection activeCell="E9" sqref="E9"/>
    </sheetView>
  </sheetViews>
  <sheetFormatPr defaultColWidth="9.140625" defaultRowHeight="12"/>
  <cols>
    <col min="1" max="1" width="7.28515625" style="84" customWidth="1"/>
    <col min="2" max="2" width="47.42578125" style="78" customWidth="1"/>
    <col min="3" max="3" width="7.28515625" style="28" customWidth="1"/>
    <col min="4" max="4" width="9.28515625" style="39" customWidth="1"/>
    <col min="5" max="5" width="10.7109375" style="21" customWidth="1"/>
    <col min="6" max="6" width="12.7109375" style="39" customWidth="1"/>
    <col min="7" max="16384" width="9.140625" style="13"/>
  </cols>
  <sheetData>
    <row r="1" spans="1:6" s="14" customFormat="1" ht="12.75">
      <c r="A1" s="85" t="s">
        <v>13</v>
      </c>
      <c r="B1" s="90" t="s">
        <v>95</v>
      </c>
      <c r="C1" s="70"/>
      <c r="D1" s="39"/>
      <c r="E1" s="37"/>
      <c r="F1" s="33"/>
    </row>
    <row r="3" spans="1:6">
      <c r="A3" s="86" t="s">
        <v>25</v>
      </c>
      <c r="B3" s="91" t="s">
        <v>26</v>
      </c>
      <c r="C3" s="22" t="s">
        <v>27</v>
      </c>
      <c r="D3" s="89" t="s">
        <v>28</v>
      </c>
      <c r="E3" s="35" t="s">
        <v>29</v>
      </c>
      <c r="F3" s="32" t="s">
        <v>30</v>
      </c>
    </row>
    <row r="4" spans="1:6" s="14" customFormat="1" ht="12.75">
      <c r="A4" s="85"/>
      <c r="B4" s="90" t="s">
        <v>96</v>
      </c>
      <c r="C4" s="70"/>
      <c r="D4" s="39"/>
      <c r="E4" s="37"/>
      <c r="F4" s="33"/>
    </row>
    <row r="5" spans="1:6" s="19" customFormat="1" ht="48">
      <c r="A5" s="84" t="s">
        <v>97</v>
      </c>
      <c r="B5" s="25" t="s">
        <v>98</v>
      </c>
      <c r="C5" s="28" t="s">
        <v>41</v>
      </c>
      <c r="D5" s="39">
        <v>256</v>
      </c>
      <c r="E5" s="103"/>
      <c r="F5" s="104">
        <f>E5*D5</f>
        <v>0</v>
      </c>
    </row>
    <row r="6" spans="1:6" s="19" customFormat="1" ht="36">
      <c r="A6" s="84" t="s">
        <v>99</v>
      </c>
      <c r="B6" s="25" t="s">
        <v>100</v>
      </c>
      <c r="C6" s="28" t="s">
        <v>41</v>
      </c>
      <c r="D6" s="39">
        <v>256</v>
      </c>
      <c r="E6" s="103"/>
      <c r="F6" s="104">
        <f t="shared" ref="F6:F70" si="0">E6*D6</f>
        <v>0</v>
      </c>
    </row>
    <row r="7" spans="1:6" s="14" customFormat="1" ht="36">
      <c r="A7" s="105" t="s">
        <v>38</v>
      </c>
      <c r="B7" s="78" t="s">
        <v>101</v>
      </c>
      <c r="C7" s="70" t="s">
        <v>41</v>
      </c>
      <c r="D7" s="39">
        <v>256</v>
      </c>
      <c r="E7" s="37"/>
      <c r="F7" s="104">
        <f t="shared" si="0"/>
        <v>0</v>
      </c>
    </row>
    <row r="8" spans="1:6" s="19" customFormat="1" ht="24">
      <c r="A8" s="84" t="s">
        <v>102</v>
      </c>
      <c r="B8" s="25" t="s">
        <v>103</v>
      </c>
      <c r="C8" s="28" t="s">
        <v>41</v>
      </c>
      <c r="D8" s="39">
        <v>256</v>
      </c>
      <c r="E8" s="21"/>
      <c r="F8" s="104">
        <f t="shared" si="0"/>
        <v>0</v>
      </c>
    </row>
    <row r="9" spans="1:6" s="19" customFormat="1" ht="24">
      <c r="A9" s="84" t="s">
        <v>104</v>
      </c>
      <c r="B9" s="25" t="s">
        <v>105</v>
      </c>
      <c r="C9" s="28" t="s">
        <v>41</v>
      </c>
      <c r="D9" s="39">
        <v>256</v>
      </c>
      <c r="E9" s="103"/>
      <c r="F9" s="104">
        <f t="shared" si="0"/>
        <v>0</v>
      </c>
    </row>
    <row r="10" spans="1:6" s="19" customFormat="1" ht="24">
      <c r="A10" s="84" t="s">
        <v>106</v>
      </c>
      <c r="B10" s="25" t="s">
        <v>107</v>
      </c>
      <c r="C10" s="28" t="s">
        <v>108</v>
      </c>
      <c r="D10" s="39">
        <v>78</v>
      </c>
      <c r="E10" s="21"/>
      <c r="F10" s="104">
        <f t="shared" si="0"/>
        <v>0</v>
      </c>
    </row>
    <row r="11" spans="1:6" s="14" customFormat="1" ht="36">
      <c r="A11" s="84" t="s">
        <v>109</v>
      </c>
      <c r="B11" s="78" t="s">
        <v>110</v>
      </c>
      <c r="C11" s="70" t="s">
        <v>88</v>
      </c>
      <c r="D11" s="39">
        <v>2</v>
      </c>
      <c r="E11" s="37"/>
      <c r="F11" s="104">
        <f t="shared" si="0"/>
        <v>0</v>
      </c>
    </row>
    <row r="12" spans="1:6" s="19" customFormat="1" ht="48">
      <c r="A12" s="84" t="s">
        <v>111</v>
      </c>
      <c r="B12" s="25" t="s">
        <v>112</v>
      </c>
      <c r="C12" s="28" t="s">
        <v>88</v>
      </c>
      <c r="D12" s="39">
        <v>5</v>
      </c>
      <c r="E12" s="103"/>
      <c r="F12" s="104">
        <f t="shared" si="0"/>
        <v>0</v>
      </c>
    </row>
    <row r="13" spans="1:6" ht="84">
      <c r="A13" s="84" t="s">
        <v>113</v>
      </c>
      <c r="B13" s="25" t="s">
        <v>114</v>
      </c>
      <c r="C13" s="28" t="s">
        <v>88</v>
      </c>
      <c r="D13" s="39">
        <v>10</v>
      </c>
      <c r="F13" s="104">
        <f t="shared" si="0"/>
        <v>0</v>
      </c>
    </row>
    <row r="14" spans="1:6" ht="36">
      <c r="A14" s="84" t="s">
        <v>115</v>
      </c>
      <c r="B14" s="25" t="s">
        <v>116</v>
      </c>
      <c r="C14" s="28" t="s">
        <v>41</v>
      </c>
      <c r="D14" s="39">
        <v>50</v>
      </c>
      <c r="F14" s="104">
        <f t="shared" si="0"/>
        <v>0</v>
      </c>
    </row>
    <row r="15" spans="1:6" s="19" customFormat="1" ht="36">
      <c r="A15" s="84" t="s">
        <v>117</v>
      </c>
      <c r="B15" s="25" t="s">
        <v>118</v>
      </c>
      <c r="C15" s="28" t="s">
        <v>41</v>
      </c>
      <c r="D15" s="39">
        <v>350</v>
      </c>
      <c r="E15" s="21"/>
      <c r="F15" s="104">
        <f t="shared" si="0"/>
        <v>0</v>
      </c>
    </row>
    <row r="16" spans="1:6" s="19" customFormat="1" ht="48">
      <c r="A16" s="84" t="s">
        <v>119</v>
      </c>
      <c r="B16" s="25" t="s">
        <v>120</v>
      </c>
      <c r="C16" s="28" t="s">
        <v>108</v>
      </c>
      <c r="D16" s="39">
        <v>74</v>
      </c>
      <c r="E16" s="103"/>
      <c r="F16" s="104">
        <f t="shared" si="0"/>
        <v>0</v>
      </c>
    </row>
    <row r="17" spans="1:6" s="81" customFormat="1" ht="24">
      <c r="A17" s="84" t="s">
        <v>121</v>
      </c>
      <c r="B17" s="25" t="s">
        <v>122</v>
      </c>
      <c r="C17" s="28" t="s">
        <v>33</v>
      </c>
      <c r="D17" s="39">
        <v>2</v>
      </c>
      <c r="E17" s="21"/>
      <c r="F17" s="104">
        <f t="shared" si="0"/>
        <v>0</v>
      </c>
    </row>
    <row r="18" spans="1:6" ht="24">
      <c r="A18" s="84" t="s">
        <v>123</v>
      </c>
      <c r="B18" s="78" t="s">
        <v>124</v>
      </c>
      <c r="C18" s="28" t="s">
        <v>41</v>
      </c>
      <c r="D18" s="39">
        <v>236</v>
      </c>
      <c r="F18" s="104">
        <f t="shared" si="0"/>
        <v>0</v>
      </c>
    </row>
    <row r="19" spans="1:6" ht="50.45" customHeight="1">
      <c r="A19" s="84" t="s">
        <v>125</v>
      </c>
      <c r="B19" s="78" t="s">
        <v>126</v>
      </c>
      <c r="F19" s="104">
        <f t="shared" si="0"/>
        <v>0</v>
      </c>
    </row>
    <row r="20" spans="1:6">
      <c r="A20" s="84" t="s">
        <v>38</v>
      </c>
      <c r="B20" s="78" t="s">
        <v>46</v>
      </c>
      <c r="C20" s="28" t="s">
        <v>41</v>
      </c>
      <c r="D20" s="39">
        <v>55.6</v>
      </c>
      <c r="F20" s="104">
        <f t="shared" si="0"/>
        <v>0</v>
      </c>
    </row>
    <row r="21" spans="1:6">
      <c r="A21" s="84" t="s">
        <v>38</v>
      </c>
      <c r="B21" s="78" t="s">
        <v>49</v>
      </c>
      <c r="C21" s="28" t="s">
        <v>33</v>
      </c>
      <c r="D21" s="39">
        <v>16.7</v>
      </c>
      <c r="F21" s="104">
        <f t="shared" si="0"/>
        <v>0</v>
      </c>
    </row>
    <row r="22" spans="1:6">
      <c r="A22" s="84" t="s">
        <v>38</v>
      </c>
      <c r="B22" s="78" t="s">
        <v>47</v>
      </c>
      <c r="C22" s="28" t="s">
        <v>48</v>
      </c>
      <c r="D22" s="39">
        <v>1680</v>
      </c>
      <c r="F22" s="104">
        <f t="shared" si="0"/>
        <v>0</v>
      </c>
    </row>
    <row r="23" spans="1:6" ht="46.5" customHeight="1">
      <c r="A23" s="84" t="s">
        <v>127</v>
      </c>
      <c r="B23" s="78" t="s">
        <v>128</v>
      </c>
      <c r="C23" s="28" t="s">
        <v>88</v>
      </c>
      <c r="D23" s="39">
        <v>3200</v>
      </c>
      <c r="F23" s="104">
        <f t="shared" si="0"/>
        <v>0</v>
      </c>
    </row>
    <row r="24" spans="1:6" ht="34.5" customHeight="1">
      <c r="A24" s="84" t="s">
        <v>129</v>
      </c>
      <c r="B24" s="78" t="s">
        <v>130</v>
      </c>
      <c r="C24" s="28" t="s">
        <v>88</v>
      </c>
      <c r="D24" s="39">
        <v>35</v>
      </c>
      <c r="F24" s="104">
        <f t="shared" ref="F24" si="1">E24*D24</f>
        <v>0</v>
      </c>
    </row>
    <row r="25" spans="1:6" ht="36.950000000000003" customHeight="1">
      <c r="A25" s="84" t="s">
        <v>131</v>
      </c>
      <c r="B25" s="78" t="s">
        <v>132</v>
      </c>
      <c r="C25" s="28" t="s">
        <v>88</v>
      </c>
      <c r="D25" s="39">
        <v>35</v>
      </c>
      <c r="F25" s="104">
        <f t="shared" ref="F25" si="2">E25*D25</f>
        <v>0</v>
      </c>
    </row>
    <row r="26" spans="1:6" ht="72">
      <c r="A26" s="84" t="s">
        <v>133</v>
      </c>
      <c r="B26" s="78" t="s">
        <v>134</v>
      </c>
      <c r="F26" s="104">
        <f t="shared" si="0"/>
        <v>0</v>
      </c>
    </row>
    <row r="27" spans="1:6">
      <c r="A27" s="84" t="s">
        <v>38</v>
      </c>
      <c r="B27" s="78" t="s">
        <v>49</v>
      </c>
      <c r="C27" s="28" t="s">
        <v>33</v>
      </c>
      <c r="D27" s="39">
        <v>14.3</v>
      </c>
      <c r="F27" s="104">
        <f t="shared" si="0"/>
        <v>0</v>
      </c>
    </row>
    <row r="28" spans="1:6">
      <c r="A28" s="84" t="s">
        <v>38</v>
      </c>
      <c r="B28" s="78" t="s">
        <v>47</v>
      </c>
      <c r="C28" s="28" t="s">
        <v>48</v>
      </c>
      <c r="D28" s="39">
        <v>1500</v>
      </c>
      <c r="F28" s="104">
        <f t="shared" si="0"/>
        <v>0</v>
      </c>
    </row>
    <row r="29" spans="1:6" ht="36">
      <c r="A29" s="84" t="s">
        <v>135</v>
      </c>
      <c r="B29" s="78" t="s">
        <v>136</v>
      </c>
      <c r="F29" s="104">
        <f>E29*D29</f>
        <v>0</v>
      </c>
    </row>
    <row r="30" spans="1:6">
      <c r="A30" s="84" t="s">
        <v>38</v>
      </c>
      <c r="B30" s="78" t="s">
        <v>49</v>
      </c>
      <c r="C30" s="28" t="s">
        <v>33</v>
      </c>
      <c r="D30" s="39">
        <v>9.8000000000000007</v>
      </c>
      <c r="F30" s="104">
        <f>E30*D30</f>
        <v>0</v>
      </c>
    </row>
    <row r="31" spans="1:6">
      <c r="A31" s="84" t="s">
        <v>38</v>
      </c>
      <c r="B31" s="78" t="s">
        <v>47</v>
      </c>
      <c r="C31" s="28" t="s">
        <v>48</v>
      </c>
      <c r="D31" s="39">
        <v>750</v>
      </c>
      <c r="F31" s="104">
        <f>E31*D31</f>
        <v>0</v>
      </c>
    </row>
    <row r="32" spans="1:6">
      <c r="A32" s="84" t="s">
        <v>38</v>
      </c>
      <c r="B32" s="78" t="s">
        <v>46</v>
      </c>
      <c r="C32" s="28" t="s">
        <v>41</v>
      </c>
      <c r="D32" s="39">
        <v>120</v>
      </c>
      <c r="F32" s="104">
        <f>E32*D32</f>
        <v>0</v>
      </c>
    </row>
    <row r="33" spans="1:6" ht="60">
      <c r="A33" s="84" t="s">
        <v>137</v>
      </c>
      <c r="B33" s="78" t="s">
        <v>138</v>
      </c>
      <c r="F33" s="104">
        <f t="shared" ref="F33:F36" si="3">E33*D33</f>
        <v>0</v>
      </c>
    </row>
    <row r="34" spans="1:6">
      <c r="A34" s="84" t="s">
        <v>38</v>
      </c>
      <c r="B34" s="78" t="s">
        <v>49</v>
      </c>
      <c r="C34" s="28" t="s">
        <v>33</v>
      </c>
      <c r="D34" s="39">
        <v>8</v>
      </c>
      <c r="F34" s="104">
        <f t="shared" si="3"/>
        <v>0</v>
      </c>
    </row>
    <row r="35" spans="1:6">
      <c r="A35" s="84" t="s">
        <v>38</v>
      </c>
      <c r="B35" s="78" t="s">
        <v>47</v>
      </c>
      <c r="C35" s="28" t="s">
        <v>48</v>
      </c>
      <c r="D35" s="39">
        <v>650</v>
      </c>
      <c r="F35" s="104">
        <f t="shared" si="3"/>
        <v>0</v>
      </c>
    </row>
    <row r="36" spans="1:6">
      <c r="A36" s="84" t="s">
        <v>38</v>
      </c>
      <c r="B36" s="78" t="s">
        <v>46</v>
      </c>
      <c r="C36" s="28" t="s">
        <v>41</v>
      </c>
      <c r="D36" s="39">
        <v>30</v>
      </c>
      <c r="F36" s="104">
        <f t="shared" si="3"/>
        <v>0</v>
      </c>
    </row>
    <row r="37" spans="1:6" ht="36">
      <c r="A37" s="84" t="s">
        <v>139</v>
      </c>
      <c r="B37" s="78" t="s">
        <v>140</v>
      </c>
      <c r="C37" s="28" t="s">
        <v>41</v>
      </c>
      <c r="D37" s="39">
        <v>256</v>
      </c>
      <c r="F37" s="104">
        <f t="shared" ref="F37:F53" si="4">E37*D37</f>
        <v>0</v>
      </c>
    </row>
    <row r="38" spans="1:6" ht="24">
      <c r="A38" s="84" t="s">
        <v>141</v>
      </c>
      <c r="B38" s="78" t="s">
        <v>142</v>
      </c>
      <c r="C38" s="28" t="s">
        <v>41</v>
      </c>
      <c r="D38" s="39">
        <v>256</v>
      </c>
      <c r="F38" s="104">
        <f t="shared" si="4"/>
        <v>0</v>
      </c>
    </row>
    <row r="39" spans="1:6" ht="24">
      <c r="A39" s="84" t="s">
        <v>143</v>
      </c>
      <c r="B39" s="78" t="s">
        <v>144</v>
      </c>
      <c r="C39" s="28" t="s">
        <v>41</v>
      </c>
      <c r="D39" s="39">
        <v>256</v>
      </c>
      <c r="F39" s="104">
        <f t="shared" si="4"/>
        <v>0</v>
      </c>
    </row>
    <row r="40" spans="1:6" ht="36">
      <c r="A40" s="84" t="s">
        <v>145</v>
      </c>
      <c r="B40" s="78" t="s">
        <v>146</v>
      </c>
      <c r="F40" s="104">
        <f t="shared" si="4"/>
        <v>0</v>
      </c>
    </row>
    <row r="41" spans="1:6">
      <c r="A41" s="84" t="s">
        <v>38</v>
      </c>
      <c r="B41" s="78" t="s">
        <v>147</v>
      </c>
      <c r="C41" s="28" t="s">
        <v>41</v>
      </c>
      <c r="D41" s="39">
        <v>256</v>
      </c>
      <c r="F41" s="104">
        <f t="shared" si="4"/>
        <v>0</v>
      </c>
    </row>
    <row r="42" spans="1:6">
      <c r="A42" s="84" t="s">
        <v>38</v>
      </c>
      <c r="B42" s="78" t="s">
        <v>148</v>
      </c>
      <c r="C42" s="28" t="s">
        <v>108</v>
      </c>
      <c r="D42" s="39">
        <v>21.65</v>
      </c>
      <c r="F42" s="104">
        <f t="shared" si="4"/>
        <v>0</v>
      </c>
    </row>
    <row r="43" spans="1:6">
      <c r="A43" s="84" t="s">
        <v>38</v>
      </c>
      <c r="B43" s="78" t="s">
        <v>149</v>
      </c>
      <c r="C43" s="28" t="s">
        <v>108</v>
      </c>
      <c r="D43" s="39">
        <v>120</v>
      </c>
      <c r="F43" s="104">
        <f t="shared" si="4"/>
        <v>0</v>
      </c>
    </row>
    <row r="44" spans="1:6">
      <c r="A44" s="84" t="s">
        <v>38</v>
      </c>
      <c r="B44" s="78" t="s">
        <v>150</v>
      </c>
      <c r="C44" s="28" t="s">
        <v>88</v>
      </c>
      <c r="D44" s="39">
        <v>12</v>
      </c>
      <c r="F44" s="104">
        <f t="shared" si="4"/>
        <v>0</v>
      </c>
    </row>
    <row r="45" spans="1:6" ht="24">
      <c r="A45" s="84" t="s">
        <v>38</v>
      </c>
      <c r="B45" s="78" t="s">
        <v>151</v>
      </c>
      <c r="C45" s="28" t="s">
        <v>41</v>
      </c>
      <c r="D45" s="39">
        <v>236</v>
      </c>
      <c r="F45" s="104">
        <f t="shared" si="4"/>
        <v>0</v>
      </c>
    </row>
    <row r="46" spans="1:6" ht="24">
      <c r="A46" s="84" t="s">
        <v>38</v>
      </c>
      <c r="B46" s="78" t="s">
        <v>152</v>
      </c>
      <c r="C46" s="28" t="s">
        <v>41</v>
      </c>
      <c r="D46" s="39">
        <v>30</v>
      </c>
      <c r="F46" s="104">
        <f t="shared" si="4"/>
        <v>0</v>
      </c>
    </row>
    <row r="47" spans="1:6" ht="24">
      <c r="A47" s="84" t="s">
        <v>153</v>
      </c>
      <c r="B47" s="78" t="s">
        <v>154</v>
      </c>
      <c r="C47" s="28" t="s">
        <v>108</v>
      </c>
      <c r="D47" s="39">
        <v>74</v>
      </c>
      <c r="F47" s="104">
        <f t="shared" si="4"/>
        <v>0</v>
      </c>
    </row>
    <row r="48" spans="1:6" ht="36">
      <c r="A48" s="84" t="s">
        <v>155</v>
      </c>
      <c r="B48" s="78" t="s">
        <v>156</v>
      </c>
      <c r="C48" s="28" t="s">
        <v>108</v>
      </c>
      <c r="D48" s="39">
        <v>74</v>
      </c>
      <c r="F48" s="104">
        <f t="shared" si="4"/>
        <v>0</v>
      </c>
    </row>
    <row r="49" spans="1:6" ht="48">
      <c r="A49" s="84" t="s">
        <v>157</v>
      </c>
      <c r="B49" s="78" t="s">
        <v>158</v>
      </c>
      <c r="C49" s="28" t="s">
        <v>108</v>
      </c>
      <c r="D49" s="39">
        <v>125</v>
      </c>
      <c r="F49" s="104">
        <f t="shared" si="4"/>
        <v>0</v>
      </c>
    </row>
    <row r="50" spans="1:6" ht="48">
      <c r="A50" s="84" t="s">
        <v>159</v>
      </c>
      <c r="B50" s="78" t="s">
        <v>160</v>
      </c>
      <c r="C50" s="28" t="s">
        <v>88</v>
      </c>
      <c r="D50" s="39">
        <v>6</v>
      </c>
      <c r="F50" s="104">
        <f t="shared" si="4"/>
        <v>0</v>
      </c>
    </row>
    <row r="51" spans="1:6" ht="24">
      <c r="A51" s="84" t="s">
        <v>161</v>
      </c>
      <c r="B51" s="78" t="s">
        <v>162</v>
      </c>
      <c r="C51" s="28" t="s">
        <v>33</v>
      </c>
      <c r="D51" s="39">
        <v>2</v>
      </c>
      <c r="F51" s="104">
        <f t="shared" si="4"/>
        <v>0</v>
      </c>
    </row>
    <row r="52" spans="1:6" ht="60">
      <c r="A52" s="84" t="s">
        <v>163</v>
      </c>
      <c r="B52" s="78" t="s">
        <v>164</v>
      </c>
      <c r="C52" s="28" t="s">
        <v>41</v>
      </c>
      <c r="D52" s="39">
        <v>1</v>
      </c>
      <c r="F52" s="104">
        <f t="shared" si="4"/>
        <v>0</v>
      </c>
    </row>
    <row r="53" spans="1:6" ht="24">
      <c r="A53" s="84" t="s">
        <v>165</v>
      </c>
      <c r="B53" s="78" t="s">
        <v>166</v>
      </c>
      <c r="C53" s="28" t="s">
        <v>88</v>
      </c>
      <c r="D53" s="39">
        <v>4</v>
      </c>
      <c r="F53" s="104">
        <f t="shared" si="4"/>
        <v>0</v>
      </c>
    </row>
    <row r="54" spans="1:6">
      <c r="F54" s="104"/>
    </row>
    <row r="55" spans="1:6">
      <c r="B55" s="90" t="s">
        <v>167</v>
      </c>
      <c r="F55" s="104"/>
    </row>
    <row r="56" spans="1:6" ht="36.75" customHeight="1">
      <c r="A56" s="84" t="s">
        <v>168</v>
      </c>
      <c r="B56" s="78" t="s">
        <v>169</v>
      </c>
      <c r="C56" s="28" t="s">
        <v>41</v>
      </c>
      <c r="D56" s="39">
        <v>75</v>
      </c>
      <c r="F56" s="104">
        <f t="shared" ref="F56:F57" si="5">E56*D56</f>
        <v>0</v>
      </c>
    </row>
    <row r="57" spans="1:6" ht="46.5" customHeight="1">
      <c r="A57" s="84" t="s">
        <v>170</v>
      </c>
      <c r="B57" s="78" t="s">
        <v>128</v>
      </c>
      <c r="C57" s="28" t="s">
        <v>88</v>
      </c>
      <c r="D57" s="39">
        <v>1050</v>
      </c>
      <c r="F57" s="104">
        <f t="shared" si="5"/>
        <v>0</v>
      </c>
    </row>
    <row r="58" spans="1:6" ht="48.6" customHeight="1">
      <c r="A58" s="84" t="s">
        <v>171</v>
      </c>
      <c r="B58" s="78" t="s">
        <v>172</v>
      </c>
      <c r="C58" s="28" t="s">
        <v>88</v>
      </c>
      <c r="D58" s="39">
        <v>70</v>
      </c>
      <c r="F58" s="104">
        <f t="shared" si="0"/>
        <v>0</v>
      </c>
    </row>
    <row r="59" spans="1:6" ht="72">
      <c r="A59" s="84" t="s">
        <v>173</v>
      </c>
      <c r="B59" s="78" t="s">
        <v>174</v>
      </c>
      <c r="F59" s="104">
        <f t="shared" ref="F59:F61" si="6">E59*D59</f>
        <v>0</v>
      </c>
    </row>
    <row r="60" spans="1:6">
      <c r="A60" s="84" t="s">
        <v>38</v>
      </c>
      <c r="B60" s="78" t="s">
        <v>49</v>
      </c>
      <c r="C60" s="28" t="s">
        <v>33</v>
      </c>
      <c r="D60" s="39">
        <v>5</v>
      </c>
      <c r="F60" s="104">
        <f t="shared" si="6"/>
        <v>0</v>
      </c>
    </row>
    <row r="61" spans="1:6">
      <c r="A61" s="84" t="s">
        <v>38</v>
      </c>
      <c r="B61" s="78" t="s">
        <v>47</v>
      </c>
      <c r="C61" s="28" t="s">
        <v>48</v>
      </c>
      <c r="D61" s="39">
        <v>600</v>
      </c>
      <c r="F61" s="104">
        <f t="shared" si="6"/>
        <v>0</v>
      </c>
    </row>
    <row r="62" spans="1:6" ht="9.75" customHeight="1">
      <c r="F62" s="104"/>
    </row>
    <row r="63" spans="1:6">
      <c r="B63" s="90" t="s">
        <v>175</v>
      </c>
    </row>
    <row r="64" spans="1:6" ht="48">
      <c r="A64" s="84" t="s">
        <v>176</v>
      </c>
      <c r="B64" s="78" t="s">
        <v>177</v>
      </c>
      <c r="C64" s="28" t="s">
        <v>33</v>
      </c>
      <c r="D64" s="39">
        <v>0.5</v>
      </c>
      <c r="F64" s="104">
        <f t="shared" si="0"/>
        <v>0</v>
      </c>
    </row>
    <row r="65" spans="1:6" ht="60">
      <c r="A65" s="84" t="s">
        <v>178</v>
      </c>
      <c r="B65" s="78" t="s">
        <v>179</v>
      </c>
      <c r="C65" s="28" t="s">
        <v>41</v>
      </c>
      <c r="D65" s="39">
        <v>147</v>
      </c>
      <c r="F65" s="104">
        <f t="shared" si="0"/>
        <v>0</v>
      </c>
    </row>
    <row r="66" spans="1:6" s="81" customFormat="1" ht="24">
      <c r="A66" s="84" t="s">
        <v>180</v>
      </c>
      <c r="B66" s="25" t="s">
        <v>181</v>
      </c>
      <c r="C66" s="80"/>
      <c r="D66" s="82"/>
      <c r="E66" s="102"/>
      <c r="F66" s="104">
        <f t="shared" si="0"/>
        <v>0</v>
      </c>
    </row>
    <row r="67" spans="1:6" s="19" customFormat="1">
      <c r="A67" s="84" t="s">
        <v>38</v>
      </c>
      <c r="B67" s="25" t="s">
        <v>182</v>
      </c>
      <c r="C67" s="28" t="s">
        <v>33</v>
      </c>
      <c r="D67" s="39">
        <v>120</v>
      </c>
      <c r="E67" s="21"/>
      <c r="F67" s="104">
        <f t="shared" si="0"/>
        <v>0</v>
      </c>
    </row>
    <row r="68" spans="1:6" s="81" customFormat="1">
      <c r="A68" s="84" t="s">
        <v>38</v>
      </c>
      <c r="B68" s="25" t="s">
        <v>183</v>
      </c>
      <c r="C68" s="28" t="s">
        <v>48</v>
      </c>
      <c r="D68" s="39">
        <v>500</v>
      </c>
      <c r="E68" s="21"/>
      <c r="F68" s="104">
        <f t="shared" si="0"/>
        <v>0</v>
      </c>
    </row>
    <row r="69" spans="1:6" s="81" customFormat="1">
      <c r="A69" s="84" t="s">
        <v>38</v>
      </c>
      <c r="B69" s="25" t="s">
        <v>184</v>
      </c>
      <c r="C69" s="28" t="s">
        <v>33</v>
      </c>
      <c r="D69" s="39">
        <v>35</v>
      </c>
      <c r="E69" s="21"/>
      <c r="F69" s="104">
        <f t="shared" si="0"/>
        <v>0</v>
      </c>
    </row>
    <row r="70" spans="1:6" s="81" customFormat="1">
      <c r="A70" s="84" t="s">
        <v>38</v>
      </c>
      <c r="B70" s="25" t="s">
        <v>185</v>
      </c>
      <c r="C70" s="28" t="s">
        <v>48</v>
      </c>
      <c r="D70" s="39">
        <v>1040</v>
      </c>
      <c r="E70" s="21"/>
      <c r="F70" s="104">
        <f t="shared" si="0"/>
        <v>0</v>
      </c>
    </row>
    <row r="71" spans="1:6" ht="12.75">
      <c r="A71" s="94" t="s">
        <v>13</v>
      </c>
      <c r="B71" s="26" t="s">
        <v>186</v>
      </c>
      <c r="C71" s="29"/>
      <c r="D71" s="73"/>
      <c r="E71" s="74"/>
      <c r="F71" s="40">
        <f>SUM(F5:F70)</f>
        <v>0</v>
      </c>
    </row>
    <row r="73" spans="1:6">
      <c r="B73" s="87"/>
    </row>
  </sheetData>
  <phoneticPr fontId="42" type="noConversion"/>
  <pageMargins left="0.7" right="0.7" top="0.75" bottom="0.75" header="0.3" footer="0.3"/>
  <pageSetup paperSize="9" scale="9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82100-278F-4BF0-AF32-AE24B2C4B681}">
  <sheetPr>
    <pageSetUpPr fitToPage="1"/>
  </sheetPr>
  <dimension ref="A1:F16"/>
  <sheetViews>
    <sheetView zoomScale="130" zoomScaleNormal="130" workbookViewId="0">
      <selection activeCell="B22" sqref="B22"/>
    </sheetView>
  </sheetViews>
  <sheetFormatPr defaultColWidth="9.140625" defaultRowHeight="12"/>
  <cols>
    <col min="1" max="1" width="10.85546875" style="84" customWidth="1"/>
    <col min="2" max="2" width="40.7109375" style="78" customWidth="1"/>
    <col min="3" max="3" width="7.28515625" style="28" customWidth="1"/>
    <col min="4" max="4" width="9.28515625" style="39" customWidth="1"/>
    <col min="5" max="5" width="10.7109375" style="21" customWidth="1"/>
    <col min="6" max="6" width="12.7109375" style="39" customWidth="1"/>
    <col min="7" max="16384" width="9.140625" style="13"/>
  </cols>
  <sheetData>
    <row r="1" spans="1:6" s="14" customFormat="1" ht="12.75">
      <c r="A1" s="85" t="s">
        <v>15</v>
      </c>
      <c r="B1" s="76" t="s">
        <v>16</v>
      </c>
      <c r="C1" s="70"/>
      <c r="D1" s="33"/>
      <c r="E1" s="37"/>
      <c r="F1" s="33"/>
    </row>
    <row r="3" spans="1:6">
      <c r="A3" s="86" t="s">
        <v>25</v>
      </c>
      <c r="B3" s="77" t="s">
        <v>26</v>
      </c>
      <c r="C3" s="22" t="s">
        <v>27</v>
      </c>
      <c r="D3" s="88" t="s">
        <v>28</v>
      </c>
      <c r="E3" s="35" t="s">
        <v>29</v>
      </c>
      <c r="F3" s="32" t="s">
        <v>30</v>
      </c>
    </row>
    <row r="4" spans="1:6" ht="24">
      <c r="A4" s="110" t="str">
        <f>IF(ISBLANK(C4),"",$A$1&amp;COUNTA($C$4:C4))</f>
        <v>4.1</v>
      </c>
      <c r="B4" s="78" t="s">
        <v>187</v>
      </c>
      <c r="C4" s="28" t="s">
        <v>41</v>
      </c>
      <c r="D4" s="39">
        <v>1186</v>
      </c>
      <c r="F4" s="104">
        <f t="shared" ref="F4" si="0">E4*D4</f>
        <v>0</v>
      </c>
    </row>
    <row r="5" spans="1:6" s="81" customFormat="1" ht="48">
      <c r="A5" s="110" t="str">
        <f>IF(ISBLANK(C5),"",$A$1&amp;COUNTA($C$4:C5)-(COUNTIF($A$4:A4,"*-*")))</f>
        <v>4.2</v>
      </c>
      <c r="B5" s="25" t="s">
        <v>188</v>
      </c>
      <c r="C5" s="28" t="s">
        <v>108</v>
      </c>
      <c r="D5" s="39">
        <v>478</v>
      </c>
      <c r="E5" s="103"/>
      <c r="F5" s="104">
        <f>E5*D5</f>
        <v>0</v>
      </c>
    </row>
    <row r="6" spans="1:6" s="81" customFormat="1" ht="24">
      <c r="A6" s="110" t="str">
        <f>IF(ISBLANK(C6),"",$A$1&amp;COUNTA($C$4:C6)-(COUNTIF($A$4:A5,"*-*")))</f>
        <v>4.3</v>
      </c>
      <c r="B6" s="25" t="s">
        <v>189</v>
      </c>
      <c r="C6" s="28" t="s">
        <v>88</v>
      </c>
      <c r="D6" s="39">
        <v>120</v>
      </c>
      <c r="E6" s="103"/>
      <c r="F6" s="104">
        <f>E6*D6</f>
        <v>0</v>
      </c>
    </row>
    <row r="7" spans="1:6" s="19" customFormat="1" ht="84">
      <c r="A7" s="110" t="str">
        <f>IF(ISBLANK(C7),"",$A$1&amp;COUNTA($C$4:C7)-(COUNTIF($A$4:A6,"*-*")))</f>
        <v>4.4</v>
      </c>
      <c r="B7" s="69" t="s">
        <v>190</v>
      </c>
      <c r="C7" s="28" t="s">
        <v>108</v>
      </c>
      <c r="D7" s="39">
        <v>1244</v>
      </c>
      <c r="E7" s="21"/>
      <c r="F7" s="104">
        <f t="shared" ref="F7:F14" si="1">E7*D7</f>
        <v>0</v>
      </c>
    </row>
    <row r="8" spans="1:6" s="19" customFormat="1" ht="60">
      <c r="A8" s="110" t="str">
        <f>IF(ISBLANK(C8),"",$A$1&amp;COUNTA($C$4:C8)-(COUNTIF($A$4:A7,"*-*")))</f>
        <v>4.5</v>
      </c>
      <c r="B8" s="69" t="s">
        <v>191</v>
      </c>
      <c r="C8" s="28" t="s">
        <v>88</v>
      </c>
      <c r="D8" s="39">
        <v>130</v>
      </c>
      <c r="E8" s="21"/>
      <c r="F8" s="104">
        <f t="shared" si="1"/>
        <v>0</v>
      </c>
    </row>
    <row r="9" spans="1:6" s="19" customFormat="1" ht="15.75" customHeight="1">
      <c r="A9" s="110" t="str">
        <f>IF(ISBLANK(C9),"",$A$1&amp;COUNTA($C$4:C9)-(COUNTIF($A$4:A8,"*-*")))</f>
        <v>4.6</v>
      </c>
      <c r="B9" s="69" t="s">
        <v>192</v>
      </c>
      <c r="C9" s="28" t="s">
        <v>41</v>
      </c>
      <c r="D9" s="39">
        <v>252</v>
      </c>
      <c r="E9" s="21"/>
      <c r="F9" s="104">
        <f t="shared" si="1"/>
        <v>0</v>
      </c>
    </row>
    <row r="10" spans="1:6" ht="72">
      <c r="A10" s="110" t="str">
        <f>IF(ISBLANK(C10),"",$A$1&amp;COUNTA($C$4:C10)-(COUNTIF($A$4:A9,"*-*")))</f>
        <v>4.7</v>
      </c>
      <c r="B10" s="25" t="s">
        <v>193</v>
      </c>
      <c r="C10" s="28" t="s">
        <v>41</v>
      </c>
      <c r="D10" s="39">
        <v>1186</v>
      </c>
      <c r="F10" s="104">
        <f t="shared" si="1"/>
        <v>0</v>
      </c>
    </row>
    <row r="11" spans="1:6" s="81" customFormat="1" ht="60">
      <c r="A11" s="110" t="str">
        <f>IF(ISBLANK(C11),"",$A$1&amp;COUNTA($C$4:C11)-(COUNTIF($A$4:A10,"*-*")))</f>
        <v>4.8</v>
      </c>
      <c r="B11" s="25" t="s">
        <v>194</v>
      </c>
      <c r="C11" s="28" t="s">
        <v>88</v>
      </c>
      <c r="D11" s="39">
        <v>120</v>
      </c>
      <c r="E11" s="103"/>
      <c r="F11" s="104">
        <f t="shared" si="1"/>
        <v>0</v>
      </c>
    </row>
    <row r="12" spans="1:6" s="81" customFormat="1">
      <c r="A12" s="110" t="str">
        <f>IF(ISBLANK(C12),"",$A$1&amp;COUNTA($C$4:C12)-(COUNTIF($A$4:A11,"*-*")))</f>
        <v>4.9</v>
      </c>
      <c r="B12" s="25" t="s">
        <v>195</v>
      </c>
      <c r="C12" s="28" t="s">
        <v>196</v>
      </c>
      <c r="D12" s="39">
        <v>1</v>
      </c>
      <c r="E12" s="103"/>
      <c r="F12" s="104">
        <f t="shared" si="1"/>
        <v>0</v>
      </c>
    </row>
    <row r="13" spans="1:6" ht="24">
      <c r="A13" s="110" t="str">
        <f>IF(ISBLANK(C13),"",$A$1&amp;COUNTA($C$4:C13)-(COUNTIF($A$4:A12,"*-*")))</f>
        <v>4.10</v>
      </c>
      <c r="B13" s="78" t="s">
        <v>197</v>
      </c>
      <c r="C13" s="28" t="s">
        <v>41</v>
      </c>
      <c r="D13" s="39">
        <v>1482</v>
      </c>
      <c r="F13" s="104">
        <f t="shared" si="1"/>
        <v>0</v>
      </c>
    </row>
    <row r="14" spans="1:6" ht="84.75" customHeight="1">
      <c r="A14" s="110" t="str">
        <f>IF(ISBLANK(C14),"",$A$1&amp;COUNTA($C$4:C14)-(COUNTIF($A$4:A13,"*-*")))</f>
        <v>4.11</v>
      </c>
      <c r="B14" s="78" t="s">
        <v>198</v>
      </c>
      <c r="C14" s="28" t="s">
        <v>108</v>
      </c>
      <c r="D14" s="39">
        <v>240</v>
      </c>
      <c r="F14" s="104">
        <f t="shared" si="1"/>
        <v>0</v>
      </c>
    </row>
    <row r="15" spans="1:6">
      <c r="F15" s="104"/>
    </row>
    <row r="16" spans="1:6" ht="12.75">
      <c r="A16" s="94" t="s">
        <v>15</v>
      </c>
      <c r="B16" s="26" t="s">
        <v>199</v>
      </c>
      <c r="C16" s="29"/>
      <c r="D16" s="73"/>
      <c r="E16" s="74"/>
      <c r="F16" s="40">
        <f>SUM(F4:F14)</f>
        <v>0</v>
      </c>
    </row>
  </sheetData>
  <phoneticPr fontId="42" type="noConversion"/>
  <pageMargins left="0.7" right="0.7" top="0.75" bottom="0.75" header="0.3" footer="0.3"/>
  <pageSetup paperSize="9" fitToHeight="0"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C506B-B4AC-4C56-8CD6-F8058D4EEDA4}">
  <dimension ref="A1:F22"/>
  <sheetViews>
    <sheetView tabSelected="1" zoomScale="130" zoomScaleNormal="130" workbookViewId="0">
      <selection activeCell="L13" sqref="L13"/>
    </sheetView>
  </sheetViews>
  <sheetFormatPr defaultColWidth="9.140625" defaultRowHeight="12"/>
  <cols>
    <col min="1" max="1" width="10.7109375" style="84" customWidth="1"/>
    <col min="2" max="2" width="40.7109375" style="78" customWidth="1"/>
    <col min="3" max="3" width="7.28515625" style="28" customWidth="1"/>
    <col min="4" max="4" width="9.28515625" style="31" customWidth="1"/>
    <col min="5" max="5" width="10.7109375" style="21" customWidth="1"/>
    <col min="6" max="6" width="12.7109375" style="39" customWidth="1"/>
    <col min="7" max="16384" width="9.140625" style="13"/>
  </cols>
  <sheetData>
    <row r="1" spans="1:6" s="14" customFormat="1" ht="12.75">
      <c r="A1" s="85" t="s">
        <v>17</v>
      </c>
      <c r="B1" s="76" t="s">
        <v>200</v>
      </c>
      <c r="C1" s="70"/>
      <c r="D1" s="30"/>
      <c r="E1" s="37"/>
      <c r="F1" s="33"/>
    </row>
    <row r="3" spans="1:6">
      <c r="A3" s="86" t="s">
        <v>25</v>
      </c>
      <c r="B3" s="77" t="s">
        <v>26</v>
      </c>
      <c r="C3" s="22" t="s">
        <v>27</v>
      </c>
      <c r="D3" s="22" t="s">
        <v>28</v>
      </c>
      <c r="E3" s="35" t="s">
        <v>29</v>
      </c>
      <c r="F3" s="32" t="s">
        <v>30</v>
      </c>
    </row>
    <row r="4" spans="1:6" s="81" customFormat="1" ht="24">
      <c r="A4" s="110" t="str">
        <f>IF(ISBLANK(C4),"",$A$1&amp;COUNTA($C$4:C4))</f>
        <v>5.1</v>
      </c>
      <c r="B4" s="25" t="s">
        <v>201</v>
      </c>
      <c r="C4" s="28" t="s">
        <v>41</v>
      </c>
      <c r="D4" s="39">
        <v>1500</v>
      </c>
      <c r="E4" s="21"/>
      <c r="F4" s="104">
        <f t="shared" ref="F4:F6" si="0">E4*D4</f>
        <v>0</v>
      </c>
    </row>
    <row r="5" spans="1:6" s="81" customFormat="1" ht="24">
      <c r="A5" s="110" t="str">
        <f>IF(ISBLANK(C5),"",$A$1&amp;COUNTA($C$4:C5)-(COUNTIF($A$4:A4,"*-*")))</f>
        <v>5.2</v>
      </c>
      <c r="B5" s="25" t="s">
        <v>202</v>
      </c>
      <c r="C5" s="28" t="s">
        <v>41</v>
      </c>
      <c r="D5" s="39">
        <v>1500</v>
      </c>
      <c r="E5" s="21"/>
      <c r="F5" s="104">
        <f t="shared" si="0"/>
        <v>0</v>
      </c>
    </row>
    <row r="6" spans="1:6" s="19" customFormat="1" ht="48">
      <c r="A6" s="110" t="str">
        <f>IF(ISBLANK(C6),"",$A$1&amp;COUNTA($C$4:C6)-(COUNTIF($A$4:A5,"*-*")))</f>
        <v>5.3</v>
      </c>
      <c r="B6" s="69" t="s">
        <v>203</v>
      </c>
      <c r="C6" s="28" t="s">
        <v>33</v>
      </c>
      <c r="D6" s="39">
        <v>50</v>
      </c>
      <c r="E6" s="21"/>
      <c r="F6" s="104">
        <f t="shared" si="0"/>
        <v>0</v>
      </c>
    </row>
    <row r="7" spans="1:6" s="19" customFormat="1" ht="108">
      <c r="A7" s="110" t="str">
        <f>IF(ISBLANK(C7),"",$A$1&amp;COUNTA($C$4:C7)-(COUNTIF($A$4:A6,"*-*")))</f>
        <v>5.4</v>
      </c>
      <c r="B7" s="69" t="s">
        <v>204</v>
      </c>
      <c r="C7" s="28" t="s">
        <v>196</v>
      </c>
      <c r="D7" s="39">
        <v>1</v>
      </c>
      <c r="E7" s="21"/>
      <c r="F7" s="104">
        <v>0</v>
      </c>
    </row>
    <row r="8" spans="1:6" s="19" customFormat="1">
      <c r="A8" s="110"/>
      <c r="B8" s="69"/>
      <c r="C8" s="28"/>
      <c r="D8" s="39"/>
      <c r="E8" s="21"/>
      <c r="F8" s="104"/>
    </row>
    <row r="9" spans="1:6" ht="12.75">
      <c r="A9" s="94" t="s">
        <v>205</v>
      </c>
      <c r="B9" s="26" t="s">
        <v>206</v>
      </c>
      <c r="C9" s="29"/>
      <c r="D9" s="73"/>
      <c r="E9" s="74"/>
      <c r="F9" s="40">
        <f>SUM(F4:F6)</f>
        <v>0</v>
      </c>
    </row>
    <row r="11" spans="1:6">
      <c r="B11" s="79"/>
    </row>
    <row r="22" spans="2:2">
      <c r="B22" s="81"/>
    </row>
  </sheetData>
  <phoneticPr fontId="40"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200F0-B5B7-4953-AE03-AC9F6ED0F75D}">
  <sheetPr>
    <pageSetUpPr fitToPage="1"/>
  </sheetPr>
  <dimension ref="A1:F8"/>
  <sheetViews>
    <sheetView zoomScale="130" zoomScaleNormal="130" workbookViewId="0">
      <selection activeCell="B9" sqref="B9"/>
    </sheetView>
  </sheetViews>
  <sheetFormatPr defaultColWidth="9.140625" defaultRowHeight="12"/>
  <cols>
    <col min="1" max="1" width="10.85546875" style="84" customWidth="1"/>
    <col min="2" max="2" width="40.7109375" style="78" customWidth="1"/>
    <col min="3" max="3" width="7.28515625" style="28" customWidth="1"/>
    <col min="4" max="4" width="9.28515625" style="39" customWidth="1"/>
    <col min="5" max="5" width="10.7109375" style="21" customWidth="1"/>
    <col min="6" max="6" width="12.7109375" style="39" customWidth="1"/>
    <col min="7" max="16384" width="9.140625" style="13"/>
  </cols>
  <sheetData>
    <row r="1" spans="1:6" s="14" customFormat="1" ht="12.75">
      <c r="A1" s="85" t="s">
        <v>19</v>
      </c>
      <c r="B1" s="76" t="s">
        <v>207</v>
      </c>
      <c r="C1" s="70"/>
      <c r="D1" s="33"/>
      <c r="E1" s="37"/>
      <c r="F1" s="33"/>
    </row>
    <row r="3" spans="1:6">
      <c r="A3" s="86" t="s">
        <v>25</v>
      </c>
      <c r="B3" s="77" t="s">
        <v>26</v>
      </c>
      <c r="C3" s="22" t="s">
        <v>27</v>
      </c>
      <c r="D3" s="88" t="s">
        <v>28</v>
      </c>
      <c r="E3" s="35" t="s">
        <v>29</v>
      </c>
      <c r="F3" s="32" t="s">
        <v>30</v>
      </c>
    </row>
    <row r="4" spans="1:6" ht="24">
      <c r="A4" s="110" t="s">
        <v>208</v>
      </c>
      <c r="B4" s="78" t="s">
        <v>209</v>
      </c>
      <c r="C4" s="28" t="s">
        <v>210</v>
      </c>
      <c r="D4" s="13"/>
      <c r="E4" s="13"/>
      <c r="F4" s="13"/>
    </row>
    <row r="5" spans="1:6">
      <c r="A5" s="110" t="s">
        <v>38</v>
      </c>
      <c r="B5" s="78" t="s">
        <v>211</v>
      </c>
      <c r="C5" s="28" t="s">
        <v>41</v>
      </c>
      <c r="D5" s="39">
        <v>1482</v>
      </c>
      <c r="F5" s="104">
        <f>E5*D5</f>
        <v>0</v>
      </c>
    </row>
    <row r="6" spans="1:6">
      <c r="A6" s="110" t="s">
        <v>38</v>
      </c>
      <c r="B6" s="78" t="s">
        <v>212</v>
      </c>
      <c r="C6" s="28" t="s">
        <v>41</v>
      </c>
      <c r="D6" s="39">
        <v>2015</v>
      </c>
      <c r="F6" s="104">
        <f>E6*D6</f>
        <v>0</v>
      </c>
    </row>
    <row r="7" spans="1:6">
      <c r="F7" s="104"/>
    </row>
    <row r="8" spans="1:6" ht="12.75">
      <c r="A8" s="94" t="s">
        <v>19</v>
      </c>
      <c r="B8" s="26" t="s">
        <v>213</v>
      </c>
      <c r="C8" s="29"/>
      <c r="D8" s="73"/>
      <c r="E8" s="74"/>
      <c r="F8" s="40">
        <f>SUM(F4:F6)</f>
        <v>0</v>
      </c>
    </row>
  </sheetData>
  <pageMargins left="0.7" right="0.7" top="0.75" bottom="0.75" header="0.3" footer="0.3"/>
  <pageSetup paperSize="9"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Matija Zubak</dc:creator>
  <cp:keywords/>
  <dc:description/>
  <cp:lastModifiedBy>Josip Juričić</cp:lastModifiedBy>
  <cp:revision/>
  <dcterms:created xsi:type="dcterms:W3CDTF">2019-07-15T16:16:54Z</dcterms:created>
  <dcterms:modified xsi:type="dcterms:W3CDTF">2023-04-19T09:34:25Z</dcterms:modified>
  <cp:category/>
  <cp:contentStatus/>
</cp:coreProperties>
</file>