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Tomislav Češljaš\Desktop\Palmoticeva 17\02_Text\"/>
    </mc:Choice>
  </mc:AlternateContent>
  <xr:revisionPtr revIDLastSave="0" documentId="13_ncr:1_{1D54501D-778F-45FE-AE47-ED09CFB2D4F7}" xr6:coauthVersionLast="47" xr6:coauthVersionMax="47" xr10:uidLastSave="{00000000-0000-0000-0000-000000000000}"/>
  <bookViews>
    <workbookView xWindow="-108" yWindow="-108" windowWidth="23256" windowHeight="12576" xr2:uid="{00000000-000D-0000-FFFF-FFFF00000000}"/>
  </bookViews>
  <sheets>
    <sheet name="građevinsko-obrtnički + ostali " sheetId="2" r:id="rId1"/>
  </sheets>
  <definedNames>
    <definedName name="_xlnm.Print_Area" localSheetId="0">'građevinsko-obrtnički + ostali '!$A$1:$F$529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00" i="2" l="1"/>
  <c r="F499" i="2"/>
  <c r="F491" i="2"/>
  <c r="F489" i="2"/>
  <c r="F523" i="2"/>
  <c r="F521" i="2"/>
  <c r="F515" i="2"/>
  <c r="F513" i="2"/>
  <c r="F509" i="2"/>
  <c r="F474" i="2" l="1"/>
  <c r="F398" i="2"/>
  <c r="F397" i="2"/>
  <c r="F396" i="2"/>
  <c r="F423" i="2"/>
  <c r="F351" i="2"/>
  <c r="F352" i="2"/>
  <c r="F353" i="2"/>
  <c r="F350" i="2"/>
  <c r="F343" i="2"/>
  <c r="F344" i="2"/>
  <c r="F345" i="2"/>
  <c r="F342" i="2"/>
  <c r="F339" i="2"/>
  <c r="F338" i="2"/>
  <c r="F335" i="2"/>
  <c r="F334" i="2"/>
  <c r="F331" i="2"/>
  <c r="F327" i="2"/>
  <c r="F328" i="2"/>
  <c r="F326" i="2"/>
  <c r="F312" i="2"/>
  <c r="F313" i="2"/>
  <c r="F314" i="2"/>
  <c r="F315" i="2"/>
  <c r="F318" i="2"/>
  <c r="F319" i="2"/>
  <c r="F320" i="2"/>
  <c r="F321" i="2"/>
  <c r="F276" i="2"/>
  <c r="F273" i="2"/>
  <c r="F268" i="2"/>
  <c r="F264" i="2"/>
  <c r="F263" i="2"/>
  <c r="F257" i="2"/>
  <c r="F252" i="2"/>
  <c r="F225" i="2" l="1"/>
  <c r="F207" i="2"/>
  <c r="F205" i="2"/>
  <c r="F199" i="2"/>
  <c r="F197" i="2"/>
  <c r="F195" i="2"/>
  <c r="F145" i="2"/>
  <c r="F143" i="2"/>
  <c r="F139" i="2"/>
  <c r="F136" i="2"/>
  <c r="F132" i="2"/>
  <c r="F239" i="2"/>
  <c r="F237" i="2"/>
  <c r="F191" i="2"/>
  <c r="F189" i="2"/>
  <c r="F187" i="2"/>
  <c r="F183" i="2"/>
  <c r="F182" i="2"/>
  <c r="F181" i="2"/>
  <c r="F481" i="2" l="1"/>
  <c r="F483" i="2" s="1"/>
  <c r="F498" i="2" s="1"/>
  <c r="F511" i="2"/>
  <c r="F526" i="2" s="1"/>
  <c r="F67" i="2" l="1"/>
  <c r="F385" i="2"/>
  <c r="F418" i="2"/>
  <c r="F416" i="2"/>
  <c r="F414" i="2"/>
  <c r="F412" i="2"/>
  <c r="F407" i="2"/>
  <c r="F393" i="2"/>
  <c r="F391" i="2"/>
  <c r="F390" i="2"/>
  <c r="F382" i="2"/>
  <c r="F383" i="2"/>
  <c r="F366" i="2"/>
  <c r="F364" i="2"/>
  <c r="F248" i="2"/>
  <c r="F279" i="2" s="1"/>
  <c r="F425" i="2" l="1"/>
  <c r="F443" i="2" s="1"/>
  <c r="F168" i="2" l="1"/>
  <c r="F172" i="2"/>
  <c r="F174" i="2"/>
  <c r="F176" i="2"/>
  <c r="F178" i="2"/>
  <c r="F472" i="2" l="1"/>
  <c r="F456" i="2"/>
  <c r="F463" i="2"/>
  <c r="F465" i="2" s="1"/>
  <c r="F496" i="2" s="1"/>
  <c r="F432" i="2"/>
  <c r="F430" i="2"/>
  <c r="F454" i="2"/>
  <c r="F378" i="2"/>
  <c r="F377" i="2"/>
  <c r="F376" i="2"/>
  <c r="F362" i="2"/>
  <c r="F358" i="2"/>
  <c r="F356" i="2"/>
  <c r="F309" i="2"/>
  <c r="F308" i="2"/>
  <c r="F304" i="2"/>
  <c r="F303" i="2"/>
  <c r="F302" i="2"/>
  <c r="F301" i="2"/>
  <c r="F300" i="2"/>
  <c r="F299" i="2"/>
  <c r="F298" i="2"/>
  <c r="F297" i="2"/>
  <c r="F293" i="2"/>
  <c r="F288" i="2"/>
  <c r="F286" i="2"/>
  <c r="F440" i="2"/>
  <c r="F233" i="2"/>
  <c r="F231" i="2"/>
  <c r="F227" i="2"/>
  <c r="F166" i="2"/>
  <c r="F164" i="2"/>
  <c r="F223" i="2"/>
  <c r="F218" i="2"/>
  <c r="F241" i="2" l="1"/>
  <c r="F439" i="2" s="1"/>
  <c r="F401" i="2"/>
  <c r="F442" i="2" s="1"/>
  <c r="F434" i="2"/>
  <c r="F444" i="2" s="1"/>
  <c r="F497" i="2"/>
  <c r="F476" i="2"/>
  <c r="F368" i="2"/>
  <c r="F441" i="2" s="1"/>
  <c r="F458" i="2"/>
  <c r="F162" i="2"/>
  <c r="F158" i="2"/>
  <c r="F156" i="2"/>
  <c r="F154" i="2"/>
  <c r="F141" i="2"/>
  <c r="F134" i="2"/>
  <c r="F127" i="2"/>
  <c r="F125" i="2"/>
  <c r="F147" i="2" l="1"/>
  <c r="F437" i="2" s="1"/>
  <c r="F211" i="2"/>
  <c r="F438" i="2" s="1"/>
  <c r="F495" i="2"/>
  <c r="F445" i="2" l="1"/>
  <c r="F502" i="2" l="1"/>
  <c r="F66" i="2" s="1"/>
  <c r="F68" i="2" s="1"/>
  <c r="F69" i="2" s="1"/>
  <c r="F70" i="2" s="1"/>
</calcChain>
</file>

<file path=xl/sharedStrings.xml><?xml version="1.0" encoding="utf-8"?>
<sst xmlns="http://schemas.openxmlformats.org/spreadsheetml/2006/main" count="735" uniqueCount="284">
  <si>
    <t>-Iskazane količine su aproksimativne, točne količine dokazat će se kroz građevinsku knjigu te ovjerom od strane nadzornog inženjera.</t>
  </si>
  <si>
    <t xml:space="preserve">-Dinamika radova po stanovima izvodi se u dogovoru sa stanarima. Prije početka radova izvođač je dužan dostaviti nadzornom inženjeru i investitoru detaljan dinamički plan radova kao i shemu organizacije gradilišta. Po prihvaćanju istih izvođač se uvodi u posao. </t>
  </si>
  <si>
    <t>PRIPREMNI RADOVI</t>
  </si>
  <si>
    <t>1.</t>
  </si>
  <si>
    <t>kpl</t>
  </si>
  <si>
    <t>2.</t>
  </si>
  <si>
    <t>h</t>
  </si>
  <si>
    <t>3.</t>
  </si>
  <si>
    <t>m2</t>
  </si>
  <si>
    <t>4.</t>
  </si>
  <si>
    <t>m3</t>
  </si>
  <si>
    <t>kom</t>
  </si>
  <si>
    <t>5.</t>
  </si>
  <si>
    <t>kg</t>
  </si>
  <si>
    <t>Višestruko čišćenje tijekom cijelog trajanja izvedbe radova</t>
  </si>
  <si>
    <t>ZOP:</t>
  </si>
  <si>
    <t>TD:</t>
  </si>
  <si>
    <t>Naručitelj/Investitor:</t>
  </si>
  <si>
    <t>Građevina:</t>
  </si>
  <si>
    <t>Lokacija:</t>
  </si>
  <si>
    <t>Tomislav Češljaš, mag.ing.aedif.</t>
  </si>
  <si>
    <t>Projektant:</t>
  </si>
  <si>
    <t>Izrađeno:</t>
  </si>
  <si>
    <t>SVEUKUPNA REKAPITULACIJA RADOVA OBNOVE KONSTRUKCIJE ZGRADE:</t>
  </si>
  <si>
    <t>A.</t>
  </si>
  <si>
    <t>B.</t>
  </si>
  <si>
    <t>Građevinsko - obrtnički radovi</t>
  </si>
  <si>
    <t>OPĆI UVJETI UGOVORNOG TROŠKOVNIKA:</t>
  </si>
  <si>
    <t>-Izmjene u odnosu na projekt (uslijed pojave nepredvidivih okolnosti ili naknadnih zahtjeva) moguće su samo uz prethodno odobrenje projektanta obnove i nadzornog inženjera. Sve radnje vezano za stabilnost konstrukcije potrebno je usuglasiti s nadzornim inženjerom i projektantom obnove nakon provjere postojećeg stanja.</t>
  </si>
  <si>
    <t>-Jedinične cijene stavki obuhvaćaju sljedeće radnje: sve pripremne predradnje, zaštitu svih okolnih elemenata i podloga, postavu lakih pokretnih ljestvi ili radne skele (visina radova do 3m), nabavu i transport materijala (unutarnji i vanjski), sav potreban angažman radnika i mehanizacije, sav pričvrsni i spojni materijal (osim ako nije navedeno zasebno), sve sekundarne radove za potpuno dovršenje stavke, organizaciju gradilišta u smislu zaštite na radu, rada na visini, zbrinjavanje građevinskog otpada u skladu sa zakonskim odredbama te višekratno čišćenje za vrijeme radova.</t>
  </si>
  <si>
    <t>GRAĐEVINSKO - OBRTNIČKI RADOVI</t>
  </si>
  <si>
    <t>A1.</t>
  </si>
  <si>
    <t>GRAĐEVINSKI RADOVI</t>
  </si>
  <si>
    <t>A.1.1.</t>
  </si>
  <si>
    <t>R.br.</t>
  </si>
  <si>
    <t>Opis stavke</t>
  </si>
  <si>
    <t>jed.</t>
  </si>
  <si>
    <t>Količina</t>
  </si>
  <si>
    <t>Jed. Cijena</t>
  </si>
  <si>
    <t>Ukupno</t>
  </si>
  <si>
    <t>Nabava, doprema, montaža i demontaža mreža/daščane oplate za zaštitu prolaznika od pada građevinskoga materijala, alata i sl. s visine.
Ako se objekt na kojemu se izvode radovi ne može primjereno ograditi zaštitnim ogradama te nema alternativnoga rješenja za kretanje pješaka, treba ugraditi zaštitne mreže ili drugu vrstu zaštite od pada
teških predmeta na prolaznike. Visina prolaza ispod zaštitnoga sustava treba biti najmanje 2,5 metra.
U cijenu stavke uključiti sav rad, materijal, alate i strojeve potrebne za potpuno dovršenje stavke, izradu
projekta ograde i naknadu za zauzeće javne površine.
Obračun po m2 zaštićene površine.</t>
  </si>
  <si>
    <t>PRIPREMNI RADOVI ukupno</t>
  </si>
  <si>
    <t>A.1.2.</t>
  </si>
  <si>
    <t>RUŠENJA I DEMONTAŽE</t>
  </si>
  <si>
    <t>m</t>
  </si>
  <si>
    <t>Izvedba "šliceva" u pregradnim zidovima visine 15 cm, radi mogućnosti izvedbe horizontalno krutog diska s donje strane stropne konstrukcije.
Uklanjanje opeke postojećih zidanih elemenata u zoni 15 cm ispod stropa pri vrhu pregradnih zidova. Cjelovite se opeke čiste od žbuke i privremeno skladište na gradilištu zbog kasnije ponovne uporabe za zidanje. Oštećena se opeka odvozi na trajni deponij građevinskoga otpada. Odvoz građevinskog materijala u zasebnoj stavci. 
Cijena uključuje sav rad, materijal i opremu potrebnu za potpuno dovršenje stavke. U cijenu stavke uključeno je čišćenje neoštećene opeke od žbuke i morta.
Obračun po m3 uklonjenoga ziđa.</t>
  </si>
  <si>
    <t>RUŠENJA I DEMONTAŽE ukupno</t>
  </si>
  <si>
    <t>A.1.3.</t>
  </si>
  <si>
    <t>A.1.4.</t>
  </si>
  <si>
    <t>ZIDARSKI RADOVI</t>
  </si>
  <si>
    <t>6.</t>
  </si>
  <si>
    <t>7.</t>
  </si>
  <si>
    <t>Uklanjanje završnih slojeva podgleda stropova od drvenih grednika (trstika, žbuka, boja).
Odvoz građevinskog materijala u zasebnoj stavci. 
Cijena uključuje sav rad, materijal i opremu potrebnu za potpuno dovršenje stavke. 
Obračun po m2 uklonjenih slojeva.</t>
  </si>
  <si>
    <t>8.</t>
  </si>
  <si>
    <t>Izvedba povezivanja nosivih zidova suprotnog smjera armiranjem sljubnica armaturnim sidrima.
Po visini ziđa, potrebno je na ukupno 10 pozicija izvesti armaturna sidra, naizmjenice u sljubnicama. Potrebno je očistiti sljubnice ziđa u dubini do 3 cm, ispuhati i očistiti sve nečistoće iz istih prije ugradnje. U zid suprotnog smjera ubuše se šipke φ10, u duljini od 2/3 zida ili min 25 cm. Rupe prije ugradnje šipki injektirati epoxy mortom. Nakon ugradnje šipki zatvoriti sljubnice također epoxy mortom. Shema postavljanja armaturnih sidara prikazana je za različite situacije spoja zidova suprotnih smjerova u nastavku. 
Shema pozicija koje se ojačavaju armiranjem sljubnica prikazana u Grafičkim prilozima.
Cijena uključuje sav rad, materijal i opremu potrebnu za potpuno dovršenje stavke.
Obračun po kom ojačanja.</t>
  </si>
  <si>
    <t>9.</t>
  </si>
  <si>
    <t>Gletanje prethodno saniranih nosivih i pregradnih zidova. 
Stavka obuhvaća rad i materijal do potpune gotovosti. Priprema podloge (čišćenje površine od prašine i eventualno potrebni popravci na podlozi), gletanje, brušenje.
Cijena uključuje sav rad, materijal i opremu potrebnu za potpuno dovršenje stavke.
Obračun po m2 izvedene površine.</t>
  </si>
  <si>
    <t>ZIDARSKI RADOVI ukupno</t>
  </si>
  <si>
    <t>A.1.5.</t>
  </si>
  <si>
    <t>A.1.6.</t>
  </si>
  <si>
    <t>TESARSKI RADOVI</t>
  </si>
  <si>
    <t>Uklanjanje i zamjena trošne i oštećene drvne građe krovišta.
Uklanjanje i zamjena postojećih drvenih elemenata krovišta koji se nalaže u trošnom/oštećenom stanju. Stavka uključuje pregled drvne građe prilikom izvedbe od strane stručne osobe te utvrđivanje količine građe koju je potrebno zamijeniti. 
Stavka se izvodi uz prethodnu suglasnost Nadzornog inženjera. 
Prilikom izvedbe paziti da neprimjerenim rukovanjem ne dođe do oštećenja okolne konstrukcije ili pada predmeta sa krova.
Stavka obuhvaća sve predradnje i sekundarne radnje potrebne za izvedbu zamjene drvene građe. Stavka obuhvaća sav rad, materijal, alate i strojeve potrebne za potpuno dovršenje stavke. Stavka uključuje privremeno deponiranje materijala na gradilištu do odvoza.  
Obračun po m3 građe.</t>
  </si>
  <si>
    <t>Izvedba daščane oplate s donje strane krovne konstrukcije.
Daščana oplata izvodi se od dasaka debljine t = 2.5 cm, postavljenih okomito na grednike (shema postavljanja u Grafičkim prilozima). Daske se na svaki rog povezju sa po 2 vijka za drvo φ6x70 mm. Daske se izvode iz jelove građe (klasa drva C24).
Stavka obuhvaća sav rad, materijal, alate i strojeve potrebne za potpuno dovršenje stavke.
Obračun po m2 kose projekcije krova.</t>
  </si>
  <si>
    <t>a.</t>
  </si>
  <si>
    <t>b.</t>
  </si>
  <si>
    <t>c.</t>
  </si>
  <si>
    <t>d.</t>
  </si>
  <si>
    <t>Spoj drvenih ruku visulje međusobno, ubušivanjem vijka za drvo M16 kroz drveni stup. Dimenzije vijka odrediti prema pravilima struke prilikom izvedbe.</t>
  </si>
  <si>
    <t>e.</t>
  </si>
  <si>
    <t>f.</t>
  </si>
  <si>
    <t>g.</t>
  </si>
  <si>
    <t>h.</t>
  </si>
  <si>
    <t>i.</t>
  </si>
  <si>
    <t>Obostrani spoj podrožnica međusobno pomoću obostranih prefabriciranih pločica t = 5 mm i po 4 vijka 6x60 mm na svakom elementu. Dimenzije pločica cca 240x80x5 mm. Ukupno 2 pločice i 16 vijaka po spoju.</t>
  </si>
  <si>
    <t>Obostrani spoj stupova i podrožnica pomoću obostranih prefabriciranih  L pločica t = 5 mm i po 4 vijka 6x60 mm na svakom elementu. Dimenzije pločica cca 240x80x5 mm. Ukupno 2 pločice i 16 vijaka po spoju.</t>
  </si>
  <si>
    <t>Obostrani spoj podrožnica i ruku pomoću obostranih prefabriciranih pločica t = 5 mm i po 4 vijka 6x60 mm na svakom elementu. Dimenzije pločica cca 240x80x5 mm. Ukupno 2 pločice i 16 vijaka po spoju.</t>
  </si>
  <si>
    <t>Obostrani spoj stupova i razupora pomoću obostranih prefabriciranih  L pločica t = 5 mm i po 4 vijka 6x60 mm na svakom elementu. Dimenzije pločica cca 240x80x5 mm. Ukupno 2 pločice i 16 vijaka po spoju.</t>
  </si>
  <si>
    <t>Obostrani spoj stupova i kosnika pomoću obostranih prefabriciranih pločica t = 5 mm i po 4 vijka 6x60 mm na svakom elementu. Dimenzije pločica cca 240x80x5 mm. Ukupno 2 pločice i 16 vijaka po spoju.</t>
  </si>
  <si>
    <t>Spoj stupova i vezne grede visulje pomoću prefabriciranih pločica/kopči t = 10 mm i po 1 vijskom za drvo M20 kroz drveni stup. Dimenzije pločica prikazane u Projektu. Potrebna dodatna kontrola prilikom izvedbe i eventualna prilagodba sukladno stanju na terenu.</t>
  </si>
  <si>
    <t>Spoj drvene nazidnice na postojeći nadozid. Kroz drvenu nazidnicu zabušiti po 1 vijak M12, između svakog roga, min 30 cm u postojeći zid. Rupe prethodno injektirati epoxy mortom (kemijska veza).</t>
  </si>
  <si>
    <t>k.</t>
  </si>
  <si>
    <t>Izvedba povezivanja elemenata drvene krovne konstrukcije modernim spajalima.</t>
  </si>
  <si>
    <r>
      <t xml:space="preserve">Povezivanje horizontalno krutog diska sa nosivim zidovima u 2 ortogonalna smjera.
Povezivanje sa zidovima treba se izvesti s čeličnim pločicama 5 mm i ubušenim anker rebrastim šipkama promjera 14 mm (čelik S235 JR, armatura B500B). Veza se izvodi postavom pod kutem od 45°. Šipke ubušiti do 2/3 debljine zida, odnosno min 30 cm. Rupe prethodno injekitrati epoxy mortom (kemijska veza). Detalj limova, vijaka I šipki je prikazan na shemama u Projektu obnove.
Dopušteno odstupanje dimenzija i sheme postavljanja </t>
    </r>
    <r>
      <rPr>
        <sz val="11"/>
        <color rgb="FF000000"/>
        <rFont val="Calibri"/>
        <family val="2"/>
        <charset val="238"/>
      </rPr>
      <t>±10%.</t>
    </r>
    <r>
      <rPr>
        <sz val="11"/>
        <color rgb="FF000000"/>
        <rFont val="Calibri"/>
        <family val="2"/>
        <charset val="238"/>
        <scheme val="minor"/>
      </rPr>
      <t xml:space="preserve">
Stavka obuhvaća sav rad, materijal, alate i strojeve potrebne za potpuno dovršenje stavke.
Obračun po kom ugrađenog spoja.</t>
    </r>
  </si>
  <si>
    <t>TESARSKI RADOVI ukupno</t>
  </si>
  <si>
    <t>A.1.7.</t>
  </si>
  <si>
    <t>BETONSKI I ARMIRANOBETONSKI RADOVI</t>
  </si>
  <si>
    <t>Armatura B500B</t>
  </si>
  <si>
    <t>Glatka oplata</t>
  </si>
  <si>
    <t>BETONSKI I ARMIRANOBETONSKI RADOVI ukupno</t>
  </si>
  <si>
    <t>A2.</t>
  </si>
  <si>
    <t>OBRTNIČKI RADOVI</t>
  </si>
  <si>
    <t>A.2.1.</t>
  </si>
  <si>
    <t>LIMARSKI RADOVI</t>
  </si>
  <si>
    <t>LIMARSKI RADOVI ukupno</t>
  </si>
  <si>
    <t>A.2.2.</t>
  </si>
  <si>
    <t>KROVOPOKRIVAČKI RADOVI</t>
  </si>
  <si>
    <t>A.1.8.</t>
  </si>
  <si>
    <t>ZAVRŠNI RADOVI</t>
  </si>
  <si>
    <t>Temeljito čišćenje i odvoz otpada (šute) po završetku radova.
Obuhvatiti pranje i čišćenje namještaja, vrata, podova, opločenja i stakla iznutra.
Nakon završetka radova otpad pakirati u vreće, utovar, odvoz i zbrinjavanje građevinskog otpada. 
Iskazana količina odnosi se na tlocrtnu površinu predviđene zone obuhvata čišćenja.</t>
  </si>
  <si>
    <t>Ručni utovar građevinske šute, materijala od rušenja, materijala od obijanja žbuke, skidanja stropova i slično, te prijevoz na udaljenost do 20 km, istovar izvrtanjem i planiranjem na gradskoj planirki.
Obračun po m3. Plaćanje svih pristojbi uključiti u jediničnu cijenu.</t>
  </si>
  <si>
    <t>ZAVRŠNI RADOVI ukupno</t>
  </si>
  <si>
    <t>A.1.</t>
  </si>
  <si>
    <t>GRAĐEVINSKI RADOVI ukupno</t>
  </si>
  <si>
    <t>KROVOPOKRIVAČKI RADOVI ukupno</t>
  </si>
  <si>
    <t>A.2.3.</t>
  </si>
  <si>
    <t>KERAMIČARSKI RADOVI</t>
  </si>
  <si>
    <t>Ručno uklanjanje izvedene keramike nosivih i pregradnih zidova predviđenih za sanaciju.
Uklanjanje izvesti ručnim alatima uz dužnu pažnju kako se ne bi dodatno oštetila nosiva struktura zida.
Odvoz građevinskog materijala u zasebnoj stavci. 
Stavka obuhvaća sav rad, materijal, alate i strojeve potrebne za potpuno dovršenje stavke. 
Obračun po m2  površine zida.</t>
  </si>
  <si>
    <t>KERAMIČARSKI RADOVI ukupno</t>
  </si>
  <si>
    <t>A.2.4.</t>
  </si>
  <si>
    <t>A.2.</t>
  </si>
  <si>
    <t>OBRTNIČKI RADOVI ukupno</t>
  </si>
  <si>
    <t>GRAĐEVINSKO - OBRTNIČKI RADOVI SVEUKUPNO</t>
  </si>
  <si>
    <t>Izvedba raznih  instalaterski radova koji se mogu pojaviti tijekom radova rekonstrukcije (popravak, blindiranje ili privremeno izmještanje postojećih razvoda vik-a, struje ili plina). 
Ovi radovi evidentiraju se u građevinski dnevnik. 
Prije početka obavezna je suglasnost Nadzornog inženjera.
Radove treba izvoditi ovlašteni stručnjak odgovarajuće struke.
Obračun po satu rada.</t>
  </si>
  <si>
    <t>REKAPITULACIJA GRAĐEVINSKI RADOVI</t>
  </si>
  <si>
    <t>REKAPITULACIJA OBRTNIČKI RADOVI</t>
  </si>
  <si>
    <t>SVEUKUPNO (bez PDV-a)</t>
  </si>
  <si>
    <t>PDV (25%)</t>
  </si>
  <si>
    <t>SVEUKUPNO</t>
  </si>
  <si>
    <t>Uklanjanje žbuke i boje sa zidova (vijenci, zabati, nosivi i pregradni zidovi).
Uklanjanje žbuke i boje sa zidova provodi se u cilju utvrđivanja razmjera oštećenja ziđa te potrebe za ojačanjem ziđa.
Žbuka se u potpunosti uklanja s površine ziđa lakim ručnim alatima pazeći pritom da se ne oštete elementi opeke i sljubnice. Površinu ziđa treba detaljno očistiti žičanim četkama te ispuhati komprimiranim zrakom. Potom treba detaljno pregledati ziđe radi postojanja eventualnih oštećenja odnosno pukotina. 
U cijenu treba uračunati sav rad, materijal, alate i strojeve potrebne za potpuno dovršenje
stavke. 
Obračun je po m2 uklonjene žbuke i očišćene površine ziđa.</t>
  </si>
  <si>
    <t xml:space="preserve">Obračun po kom spoja elemenata. </t>
  </si>
  <si>
    <t>Montaža drvenih krovnih kontraletvi (za ponovno postavljanje uklonjenog pokrova).
Kontraletve se montiraju kako bi se omogućilo pravilno provjetravanje krovišta. Dimenzije kontraletvi 3x5 cm. 
Stavku odobrava Nadzorni inženjer.
Stavka obuhvaća sav rad, materijal, alate i strojeve potrebne za potpuno dovršenje stavke.
Obračun po m2 kose projekcije krova.</t>
  </si>
  <si>
    <t>Letvanje krovišta za pokrov glinenim crijepom (za ponovno postavljanje uklonjenog pokrova).
Dimenzije drvenih letvi 3x5 cm. 
Stavku odobrava Nadzorni inženjer.
Preporučeni razmak letava 400 mm Stavka obuhvaća sav rad, materijal, alate i strojeve potrebne za potpuno dovršenje stavke.
Obračun po m2 kose projekcije krova.</t>
  </si>
  <si>
    <t>RADOVI NA ČELIČNIM KONSTRUKCIJAMA</t>
  </si>
  <si>
    <t>RADOVI NA ČELIČNIM KONSTRUKCIJAMA ukupno</t>
  </si>
  <si>
    <t xml:space="preserve">Obostrani spoj vezne grede i kosnika ubacivanjem obostrano dasaka t = 3 cm (izravnavanje debljine) te kroz njih pomoću obostranih prefabriciranih pločica t = 5 mm i po 6 vijka 6x60 mm na svakom elementu. Dimenzije pločica cca 440x80x5 mm. Ukupno 2 pločice i 24 vijaka po spoju. Stavka obuhvaća sav rad, materijal, alate i strojeve potrebne za potpuno dovršenje stavke.
Obračun po komadu.              </t>
  </si>
  <si>
    <t>Spoj rogova i nazidnice pomoću vijka za drvo M16 zabušenog kroz rog sve u nazidnicu. Spoj rogova na drvenu podrožnicu pomoću ubacivanja kladice (izmjera prilikom izvedbe) te vijka za drvo M16 zabušenog podrožnicu sve u rog. Svaki rog povezati sa po 1 vijkom za drvo M16 na nazidnicu i 1 M16 na podrožnicu. Stavka obuhvaća sav rad, materijal, alate i strojeve potrebne za potpuno dovršenje stavke.
Obračun po komadu.</t>
  </si>
  <si>
    <t xml:space="preserve"> Povezivanje veznih greda sa tlačnom pločom. Ubaciti pri krajnjem osloncu drvenu kladicu visine od ploče do vezne grede (izmjera na licu mjesta), širine min 24 cm. Kroz veznu gredu i tlačnu ploču skroz do grednika novog spregnutog stropa zabušiti na svakom osloncu po 4 vijka M16. Stavka obuhvaća sav rad, materijal, alate i strojeve potrebne za potpuno dovršenje stavke.
Obračun po komadu.</t>
  </si>
  <si>
    <t>Izvedba SFS vijaka sukladno statičkom proračunu  (4 kom/20cm) po drvenim grednicima stropa 3. kata Stavka obuhvaća sav rad, materijal, alate i strojeve potrebne za potpuno dovršenje stavke.
Obračun po komadu.</t>
  </si>
  <si>
    <t>Betoniranje tlačne ploče podesta (min. 4 cm) i povezivanje sa okolnim zidovima. Ploču armirati armaturnom mrežom Q257. Ploča se sa okolnim zidovima povezuje armaturnim sidrima φ16/20 cm. Sidra min 30 cm u ploči i min 45 cm zabušena u zidove, pod koso. Rupe u zidovima prethodno injektirati epoxy mortom. Stavka obuhvaća sav rad, materijal, alate i strojeve potrebne za potpuno dovršenje stavke.Obračun po kg armature. Obračun po m3 betona</t>
  </si>
  <si>
    <t>j.</t>
  </si>
  <si>
    <t>OSTALI RADOVI</t>
  </si>
  <si>
    <t>OSTALI RADOVI SVEUKUPNO</t>
  </si>
  <si>
    <t>Ostali radovi</t>
  </si>
  <si>
    <t>prizemlje</t>
  </si>
  <si>
    <t>I. kat</t>
  </si>
  <si>
    <t>II. kat</t>
  </si>
  <si>
    <t>Demontaža i ponovna montaža stropnih (lusteri, plafonjere, ugradbene halogen lampe, šine) i zidnih  rasvjetnih tijela u stanovima i stubištu na mjestima na kojima se radi ojačanje konstrukcije. Cijena uključuje sav rad, skladištenje, materijal i opremu potrebnu za potpuno dovršenje stavke i ponovnu funkcionalnost rasvjete.
Ovi radovi evidentiraju se u građevinski dnevnik. Stvarna količina utvrdit će se na licu mjesta u dogovoru s Nazornim inženjerom
Prije početka obavezna je suglasnost Nadzornog inženjera.
Radove treba izvoditi ovlašteni stručnjak odgovarajuće struke.
Obračun po komadu rasvjetnog tijela</t>
  </si>
  <si>
    <t>m'</t>
  </si>
  <si>
    <t>Izvedba fiksiranja postojećih elektorinstalacija izvedenih u sloju žbuke, nakon uklanjanja slojeva žbuke, na konstrukciju zida. Fiksiranje izvesti na način primjeren tipu instalacija i zida (gips, tipska spajala i sl.), sukladno utvrđenom stanju na terenu. Cijena uključuje sav rad, materijal i opremu potrebnu za potpuno dovršenje stavke i ponovnu funkcionalnost instalacija.
Ovi radovi evidentiraju se u građevinski dnevnik. Stvarna količina utvrdit će se na licu mjesta u dogovoru s Nazornim inženjerom
Prije početka obavezna je suglasnost Nadzornog inženjera.
Radove treba izvoditi ovlašteni stručnjak odgovarajuće struke.
Obračun po m' instalacije.</t>
  </si>
  <si>
    <t>10.</t>
  </si>
  <si>
    <t>Dobava materijala i izvedba spuštenog GK stropa kao završne obrade ojačanih stropova. Strop se izvodi kao obloga, vodoravni, jednorazinska metalna potkonstrukcija iz stropnih C-profila, spušteni do minimalno potrebne visine za razvod elektro instalacije i rasvjete u stropu, jednoslojne obloge iz vatrootpornih GK-ploča debljine 12,5 mm, zaglađeno i obrađeno u kvaliteti K2, razred požarne otpornosti EI 30. U cijenu uključiti lokalna pojačanja za rasvjetna tijela i pričvrsna sredstva veće duljine zbog povezivanja u grednike kroz 3 sloja drvene oplate. 
Stavka obuhvaća sav rad, materijal, alate i strojeve potrebne za potpuno dovršenje stavke. 
Obračun po m2 izvedenog stropa.</t>
  </si>
  <si>
    <t>Demontaža i ponovna montaža grijaćih tijela (radijatora) u stanovima na mjestima na kojima se radi ojačanje konstrukcije. U cijenu uključeno privremeno pražnjenje mreže ukoliko se za tim pokaže potreba. Ponovna montaža vrši se sa dodatnom montažom povratnih ventila ukoliko isti već nisu izvedeni ili su oštećeni prilikom radova. Cijena uključuje sav rad, skladištenje, materijal i opremu potrebnu za potpuno dovršenje stavke i ponovnu funkcionalnost grijaćih tijela.
Ovi radovi evidentiraju se u građevinski dnevnik. Stvarna količina utvrdit će se na licu mjesta u dogovoru s Nazornim inženjerom.
Prije početka obavezna je suglasnost Nadzornog inženjera.
Radove treba izvoditi ovlašteni stručnjak odgovarajuće struke.
Obračun po komadu grijaćeg tijela</t>
  </si>
  <si>
    <t>11.</t>
  </si>
  <si>
    <t>12.</t>
  </si>
  <si>
    <t>13.</t>
  </si>
  <si>
    <t>14.</t>
  </si>
  <si>
    <t>15.</t>
  </si>
  <si>
    <t>16.</t>
  </si>
  <si>
    <t>17.</t>
  </si>
  <si>
    <t>18.</t>
  </si>
  <si>
    <t>19.</t>
  </si>
  <si>
    <t>20.</t>
  </si>
  <si>
    <t>Beton C25/30 (max zrno d = 16 mm)</t>
  </si>
  <si>
    <t>Beton C30/37 (max zrno d = 16 mm)</t>
  </si>
  <si>
    <t>Beton C25/30 (max zrno d = 8 mm)</t>
  </si>
  <si>
    <t>Višestambena građevina</t>
  </si>
  <si>
    <t>Palmotićeva ulica 17, 10000 Zagreb 
k.č.5975; k.o. Centar</t>
  </si>
  <si>
    <t>POSMIK Inženjerstvo d.o.o.</t>
  </si>
  <si>
    <t>Marina Tartaglie 12, 10000 Zagreb</t>
  </si>
  <si>
    <t>035/2022</t>
  </si>
  <si>
    <t>035/2022 - P</t>
  </si>
  <si>
    <t>Zagreb, siječanj 2023.</t>
  </si>
  <si>
    <t>-Radovi se  izvode u svemu prema projektnoj dokumentaciji obnove u kojoj su detaljnije prikazana tehnička rješenja. Prije izrade ponude obavezno pročitati tehnički opis i pregledati nacrte i izvedbene detalje te tražiti eventualna pojašnjenja PRIJE zaključivanja ponude. Preporuča se i obilazak objekta.</t>
  </si>
  <si>
    <t>-Predmet ovog projekta/troškovnika su samo nužni radovi koji se odnose na popravak i pojačanje konstrukcije. "Fine" i završne radove koji nisu predviđeni obnovom konstrukcije zgrade sukladno Programu mjera obnove zgrada oštećenih potresom na području Grada Zagreba, Krapinsko-zagorske županije, Zagrebačke županije, Sisačko-moslavačke županije i Karlovačke županije (NN 88/22) i Tehničkom propisu za građevinske konstrukcije (NN 17/17, 75/20, 7/22) moguće je ugovoriti direktno sa Suvlasnicima predmetne građevine.</t>
  </si>
  <si>
    <t>- U obvezi Izvođača izrada je projekta skele ili dostave tipske atestne dokumentacije za skele koje će se koristiti prilikom izvođenja predviđenih radova obnove konstrukcije građevine.</t>
  </si>
  <si>
    <r>
      <t xml:space="preserve">-Sve radove provoditi sukladno Zakonu o gradnji (NN 153/13,20/18,39/19,125/19), ​Zakon o obnovi zgrada oštećenih potresom na području Grada Zagreba, Krapinsko-zagorske županije, Zagrebačke županije, Sisačko-moslavačke županije i Karlovačke županije (NN 102/20,10/21,117/21), Tehničkom propisu za građevinske konstrukcije (NN 17/17, 75/20, 7/22), te drugim važećim zakonskim propisima iz područja gradnje i vezanim tehničkim normama  na koje se navedeni propisi pozivaju (navedene i u projektnoj dokumentaciji obnove). Dopuštena odstupanja u gradnji unutar </t>
    </r>
    <r>
      <rPr>
        <sz val="11"/>
        <color rgb="FF000000"/>
        <rFont val="Calibri"/>
        <family val="2"/>
        <charset val="238"/>
      </rPr>
      <t>±3%, odnosno ± 5 cm.</t>
    </r>
  </si>
  <si>
    <r>
      <t>Pripremni građevinski radovi.
Pripremni radovi uključuju sve radnje na pomicanju i zaštiti namještaja i uređaja od oštećenja i prašine, zaštitu podnih obloga od oštećenja prilikom korištenja radnih ljestvi, skela, pokretnih skela i platformi te od padanja dijelova žbuke i opeke s dimnjaka i zidova (uključiti zaštitu EPS-om u debljini od 1 cm i pokrivanje najlonom). Radovi uključuju i zaštitu električnih i plinskih instalacija, a posebice plinskoga brojila, razvodnog ormara struje i brojila potrošnje struje, ako postoje u zoni sanacijskih radova.  Po dovršetku radova sve treba vratiti u prvobitni položaj i stanje prije početka sanacije. 
Tlocrtna površina obuhvata radova:</t>
    </r>
    <r>
      <rPr>
        <sz val="11"/>
        <rFont val="Calibri"/>
        <family val="2"/>
        <charset val="238"/>
        <scheme val="minor"/>
      </rPr>
      <t xml:space="preserve"> 1318 m2</t>
    </r>
    <r>
      <rPr>
        <sz val="11"/>
        <color rgb="FF000000"/>
        <rFont val="Calibri"/>
        <family val="2"/>
        <charset val="238"/>
        <scheme val="minor"/>
      </rPr>
      <t xml:space="preserve">
Obračun je po kompletu svih provedenih pripremnih radova.</t>
    </r>
  </si>
  <si>
    <r>
      <t xml:space="preserve">Privremeno podupiranje konstrukcije stubišta i podesta u zoni radova na sanaciji stubišta.
Konstrukciju poduprijeti stupovima cijevne skele/građevinskim podupiračima promjera </t>
    </r>
    <r>
      <rPr>
        <sz val="11"/>
        <color theme="1"/>
        <rFont val="Calibri"/>
        <family val="2"/>
        <charset val="238"/>
      </rPr>
      <t>φ48,3x3,2 mm. Visina podupiranja max. 4.0 m.</t>
    </r>
    <r>
      <rPr>
        <sz val="11"/>
        <color theme="1"/>
        <rFont val="Calibri"/>
        <family val="2"/>
        <charset val="238"/>
        <scheme val="minor"/>
      </rPr>
      <t xml:space="preserve">
U cijenu stavke uključiti sav rad, materijal, alate i strojeve potrebne za potpuno dovršenje stavke.
Obračun po m2 poduprte površine.</t>
    </r>
  </si>
  <si>
    <t>Privremeno uklanjanje pokrova krovišta (crijep, letve i kontraletve) u zoni radova sanacije  zabatnih zidova i zidova svjetlarnika. 
Uklanjanje vršiti dužnom pažnjom kako bi se što više postojećeg pokrova očuvalo za ponovnu upotrebu.
Stavka obuhvaća sav rad, materijal, alate i strojeve potrebne za potpuno dovršenje stavke. Stavka uključuje privremeno deponiranje materijala na gradilištu do ponovne uporabe.
Obračun po m2  površine.</t>
  </si>
  <si>
    <t>Uklanjanje sloja drvenih letvi/daski sa drvenih grednika stropova (podgled) ukoliko se prilikom izvedbe pokaže da su iste trule ili oštećene.
Stavku odobrava Nadzorni inženjer.
Odvoz građevinskog materijala u zasebnoj stavci. 
Cijena uključuje sav rad, materijal i opremu potrebnu za potpuno dovršenje stavke. 
Obračun po m2 uklonjenih slojeva.</t>
  </si>
  <si>
    <t>Uklanjanje svih slojeva poda pokrovlja/stropa 2. kata do konstrukcije (glazura, šuta, daske). Stavka obuhvaća sav rad, materijal, alate i strojeve potrebne za potpuno dovršenje stavke.
Obračun po m2 površine poda.</t>
  </si>
  <si>
    <t>Izvedba 1 reda daščane oplate sa gornje strane u stropu 3. kata. Potrebno je sa postojećih drvenih grednika stropa ukloniti sve slojeve (daske,šuta, daske) te izvesti novu daščanu oplatu koja će služiti kao izgubljena oplata spregnutog stropa. Stavka obuhvaća sav rad, materijal, alate i strojeve potrebne za potpuno dovršenje stavke.
Obračun po m2 površine stropa.</t>
  </si>
  <si>
    <r>
      <t xml:space="preserve">-Predmet ovog projekta/troškovnika su samo nužni radovi koji se odnose na popravak i pojačanje konstrukcije. Radovi drugih struka: elektrotehničke/strojarske nisu predviđeni, pošto nije predviđena izmjena postojećeg tehničkog rješenja elektro i strojarskih instalacija. Predviđenim radovima uključeno je isključivo privremeno isključivanje/otpajanje postojećih instalacija te prema potrebi njihovo izmještanje za vrijeme trajanja radova (npr. na ojačanju pojedinog zida i sl.). Ukoliko se prilikom izvedbe pokaže da je zbog tehnologije izvedbe nemoguće zadržavanje postojećih instalacija ili se one prilikom izvedbe nepovratno oštete, Investitor će izraditi Projekte odgovarajućih struka za zamjenu instalacija. Sve radove na instalacijama izvesti u skladu sa projektima i važećim propisima pod nadzorom ovlaštene osobe, sukladno posebnim propisima. </t>
    </r>
    <r>
      <rPr>
        <b/>
        <sz val="11"/>
        <rFont val="Calibri"/>
        <family val="2"/>
        <charset val="238"/>
        <scheme val="minor"/>
      </rPr>
      <t>Sva oštećenja instalacija i radovi na sanaciji istih u trošku su Izvođača.</t>
    </r>
  </si>
  <si>
    <t>Dobava, montaža i demontaža unutarnje skele za radove na visini iznad 3m.
Stavka obuhvaća nabavu, dopremu, montažu, demontažu te sva eventualna premještanja skele za potrebe izvođenja radova na sanaciji.  U cijenu uključiti sav rad, materijal, alate, strojeve i opremu potrebnu za potpuno dovršenje stavke, izradu projekta skele/ateste tipske skele.. U stavku uključena izrada projekta skele/ atestna dokumentacija tipske skele.
Obračun je po m2 površine koju treba oskeliti, s uključenim dodatnim radnim i manevarskim prostorom.</t>
  </si>
  <si>
    <t>Dobava, montaža i demontaža vanjske skele za radove na visini iznad 3m.
Stavka obuhvaća nabavu, dopremu, montažu, demontažu te sva eventualna premještanja skele za potrebe izvođenja radova na sanaciji.  U cijenu uključiti sav rad, materijal, alate, strojeve i opremu potrebnu za potpuno dovršenje stavke, izradu projekta skele/ateste tipske skele i naknadu za zauzeće javne površine. U stavku uključena izrada projekta skele/ atestna dokumentacija tipske skele.
Prije postavka skele potrebno je Nadzornom inženjeru dostaviti Plan izvođenja radova. Stavku odobrava Nadzorni inženjer.
Obračun je po m2 površine koju treba oskeliti, s uključenim dodatnim radnim i manevarskim prostorom.</t>
  </si>
  <si>
    <t xml:space="preserve">Izrada elaborata privremene regulacije prometa (pristup je s Vončinine ulice na samom križanju s Vlaškom ulicom) te nabava, doprema i postavljanje privremene prometne signalizacije, kojom će se regulirati promet za vrijeme trajanja izvedbe radova  te njeno uklanjanje, po završetku gradnje. Tijekom izvođenja radova omogućiti sigurno odvijanje prometa u skladu s pozitivnim zakonskim propisima uz odobrenje nadležne gradske službe za privremeno / povremeno zauzimanje javne prometne površine ukoliko se za to pokaže potreba (u skladu sa zahtjevima tehnologije izvođenja radova). Obračun u kompletu. </t>
  </si>
  <si>
    <t>Pražnjenje vode iz sustava razvoda instalacije vodovoda i kanalizacije prije demontaže postojećih sanitarnih uređaja i cjevovoda. 
U cijenu stavke uključiti sav rad, materijal, alate i strojeve potrebne za potpuno dovršenje stavke.
Obračun po kompletu.</t>
  </si>
  <si>
    <t>Otpajanje građevine sa priključka struje za vrijeme izvođenja radova, kako bi se  osigurala sigurnost radnika.
Stavku odobrava Nadzorni inženjer.
U cijenu stavke uključiti sav rad, materijal, alate i strojeve potrebne za potpuno dovršenje stavke.
Obračun po kompletu.</t>
  </si>
  <si>
    <t>Uklanjanje teško oštećenih pregradnih zidova (OPCIONALNO).
Uklanjanje opeke postojećih zidanih elemenata u zoni oštećenja, sukladno projektnoj dokumentaciji.  Cjelovite se opeke čiste od žbuke i privremeno skladište na gradilištu zbog kasnije ponovne uporabe za zidanje. Oštećena se opeka odvozi na trajni deponij građevinskoga otpada. Odvoz građevinskog materijala u zasebnoj stavci. 
Stavku odobrava Nadzorni inženjer.
Cijena uključuje sav rad, materijal i opremu potrebnu za potpuno dovršenje stavke. U cijenu stavke uključeno je čišćenje neoštećene opeke od žbuke i morta.
Obračun po m3 uklonjenoga ziđa.</t>
  </si>
  <si>
    <t>Privremeno uklanjanje limarije krova (krovni opšavi, oluci, krovne vertikale i sl.) u zoni radova  zabatnih zidova i zidova svjetlarnika (OPCIONALNO). 
Uklanjanje vršiti dužnom pažnjom kako bi se što više postojeće limarije očuvalo za ponovnu upotrebu.
Stavku odobrava Nadzorni inženjer.
Stavka obuhvaća sav rad, materijal, alate i strojeve potrebne za potpuno dovršenje stavke. Stavka uključuje privremeno deponiranje materijala na gradilištu do ponovne uporabe.
Obračun po m'  uklonjene limarije do r.š. 40 cm.</t>
  </si>
  <si>
    <t>Izrada  izvođenja radova  prije početka radova. Radi specifičnih uvjeta organizacije gradilišta, kao i  raspoloživosti mehanizacije izvođača radova u odnosu na ograničenja zone obuhvata zahvata, u obvezi je izvođača radova, prije formiranja gradilišta izrada plana izvođenja radova (revizija postojećeg) sa svim aktivnostima, razrađeno po specifičnim uvjetima organizacije gradilišta, optimizacije korištenja prostora, optimizacije vremena trajanja radova, uzimajući u obzir i vremenske uvijete u vrijeme planiranog izvođenja. Plan izvođenja radova potrebno je izraditi u skladu sa zahtjevima naručitelja (izvora financiranja, objektivnih okolnosti) a vezano za trajanje pojedinih grupa radova, sa specifikacijom načina i redoslijeda izvođenja radova i istovremenosti izvođenja različitih grupa radova. Navedeni se izrađuje u odnosu na korištenu tehnologiju od strane izvođača. 
Plan izvođenja radova izrađuje ovlašteni Koordinator II.  Obračun po kompletu.</t>
  </si>
  <si>
    <r>
      <t xml:space="preserve">Izvedba </t>
    </r>
    <r>
      <rPr>
        <b/>
        <sz val="11"/>
        <color theme="1"/>
        <rFont val="Calibri"/>
        <family val="2"/>
        <scheme val="minor"/>
      </rPr>
      <t>"</t>
    </r>
    <r>
      <rPr>
        <sz val="11"/>
        <color theme="1"/>
        <rFont val="Calibri"/>
        <family val="2"/>
        <charset val="238"/>
        <scheme val="minor"/>
      </rPr>
      <t xml:space="preserve">šliceva" u cijevima dimnjaka za izvedbu ispune dimovodnog kanala. Šlic dimenzija cca 15/15 cm.
Stavku odobrava Nadzorni inženjer.                                      
Cijena uključuje sav rad, materijal i opremu potrebnu za potpuno dovršenje stavke. U cijenu stavke uključeno je čišćenje neoštećene opeke od žbuke i morta. Stavka obuhvaća sav rad, materijal, alate i strojeve potrebne za potpuno dovršenje stavke.
Obračun po m šlica.
</t>
    </r>
  </si>
  <si>
    <t>Otvaranje stropa ispod pregradnih zidova - 2 "sonde" po etaži, utvrđivanje da li postoji nosač kao oslonac u ravnini etaže. Stavku potrebno izvesti prije pristupanju uklanjanja dijelova pregradnih zidova za potrebe izvedbe krutih diskova.
Stavku odobrava Nadzorni inženjer.
Stavka obuhvaća sav rad, materijal, alate i strojeve potrebne za potpuno dovršenje stavke.
Obračun po komadu.</t>
  </si>
  <si>
    <t>Uklanjanje slojeva sa podesta stubišta do konstrukcije (keramika, šuta).
 Stavka obuhvaća sav rad, materijal, alate i strojeve potrebne za potpuno dovršenje stavke.
Obračun po m2 površine podesta.</t>
  </si>
  <si>
    <r>
      <t xml:space="preserve">Izvedba </t>
    </r>
    <r>
      <rPr>
        <b/>
        <sz val="11"/>
        <color theme="1"/>
        <rFont val="Calibri"/>
        <family val="2"/>
        <scheme val="minor"/>
      </rPr>
      <t>"</t>
    </r>
    <r>
      <rPr>
        <sz val="11"/>
        <color theme="1"/>
        <rFont val="Calibri"/>
        <family val="2"/>
        <charset val="238"/>
        <scheme val="minor"/>
      </rPr>
      <t>šlica" u pregradnom zidu za prolazak čelične trake (nastavak tlačne ploče) - OPCIONALNO - šlic 25/5 cm svakih 30 cm svijetlo. 
Stavku odobrava Nadzorni inženjer.
Stavka obuhvaća sav rad, materijal, alate i strojeve potrebne za potpuno dovršenje stavke.
Obračun po komadu šlica.</t>
    </r>
  </si>
  <si>
    <t>Demontaža i ponovna montaža sanitarija (tuš kada, kada, wc školjka+vodokotlić, bide, umivaonik, sudoper) u stanovima na mjestima na kojima se radi ojačanje konstrukcije. Cijena uključuje sav rad, skladištenje, materijal i opremu potrebnu za potpuno dovršenje stavke i ponovnu funkcionalnost sanitarija.
Ovi radovi evidentiraju se u građevinski dnevnik. Stvarna količina utvrdit će se na licu mjesta u dogovoru s Nazornim inženjerom
Prije početka obavezna je suglasnost Nadzornog inženjera.
Radove treba izvoditi ovlašteni stručnjak odgovarajuće struke.
Obračun po komadu sanitarije.</t>
  </si>
  <si>
    <t>Demontaža i ponovna montaža  bojlera u stanovima na mjestima na kojima se radi ojačanje konstrukcije. U cijenu uključeno privremeno zatvaranje plinske mreže za vrijeme trajanja radova.  Cijena uključuje sav rad, skladištenje, materijal i opremu potrebnu za potpuno dovršenje stavke i ponovnu funkcionalnost plinskih bojlera.
Ovi radovi evidentiraju se u građevinski dnevnik. Stvarna količina utvrdit će se na licu mjesta u dogovoru s Nazornim inženjerom.
Prije početka obavezna je suglasnost Nadzornog inženjera.
Radove treba izvoditi ovlašteni stručnjak odgovarajuće struke.
Obračun po komadu bojlera.</t>
  </si>
  <si>
    <t>Uklanjanje dijela nosivih zidova stubišta u širini od 20 cm ispod oštećenja oslonca mjene stubišta. (OPCIONALNO).
Uklanjanje opeke postojećih zidanih elemenata u zoni oštećenja, sukladno projektnoj dokumentaciji.  Cjelovite se opeke čiste od žbuke i privremeno skladište na gradilištu zbog kasnije ponovne uporabe za zidanje. Oštećena se opeka odvozi na trajni deponij građevinskoga otpada. Odvoz građevinskog materijala u zasebnoj stavci. 
Stavku odobrava Nadzorni inženjer.
Cijena uključuje sav rad, materijal i opremu potrebnu za potpuno dovršenje stavke. U cijenu stavke uključeno je čišćenje neoštećene opeke od žbuke i morta.
Obračun po m3 uklonjenoga ziđa.</t>
  </si>
  <si>
    <t>Uklanjanje zidanog nadvoja iznad vrata stambenih jedinica 2.kata. (OPCIONALNO).
Uklanjanje opeke postojećih zidanih elemenata u zoni oštećenja, sukladno projektnoj dokumentaciji.  Cjelovite se opeke čiste od žbuke i privremeno skladište na gradilištu zbog kasnije ponovne uporabe za zidanje. Oštećena se opeka odvozi na trajni deponij građevinskoga otpada. Odvoz građevinskog materijala u zasebnoj stavci. 
Stavku odobrava Nadzorni inženjer.
Cijena uključuje sav rad, materijal i opremu potrebnu za potpuno dovršenje stavke. U cijenu stavke uključeno je čišćenje neoštećene opeke od žbuke i morta.
Obračun po m3 uklonjenoga ziđa.</t>
  </si>
  <si>
    <t>Demontaža i ponovna montaža stolarije i vrata stambenih jednica 2.kata (OPCIONALNO). 
Cijena uključuje sav rad, skladištenje, materijal i opremu potrebnu za potpuno dovršenje stavke i ponovnu funkcionalnost grijaćih tijela.
Ovi radovi evidentiraju se u građevinski dnevnik. 
Prije početka obavezna je suglasnost Nadzornog inženjera.
Obračun po komadu stolarije.</t>
  </si>
  <si>
    <t>Demontaža i ponovna montaža stolarije stambenih jedinica fiksirane na zidove koji se ojačavaju - kuhinjski elementi, ormari i slično (OPCIONALNO). 
Cijena uključuje sav rad, skladištenje, materijal i opremu potrebnu za potpuno dovršenje stavke i ponovnu funkcionalnost grijaćih tijela.
Ovi radovi evidentiraju se u građevinski dnevnik. 
Prije početka obavezna je suglasnost Nadzornog inženjera.
Obračun po komadu stolarije.</t>
  </si>
  <si>
    <r>
      <t xml:space="preserve">Izvedba </t>
    </r>
    <r>
      <rPr>
        <b/>
        <sz val="11"/>
        <color theme="1"/>
        <rFont val="Calibri"/>
        <family val="2"/>
        <scheme val="minor"/>
      </rPr>
      <t>"</t>
    </r>
    <r>
      <rPr>
        <sz val="11"/>
        <color theme="1"/>
        <rFont val="Calibri"/>
        <family val="2"/>
        <charset val="238"/>
        <scheme val="minor"/>
      </rPr>
      <t>šliceva" u nosivim zidovima koji se ojačavaju radi prolaska/fiksiranja postojećih instalacija. 
Stavku odobrava Nadzorni inženjer.
Stavka obuhvaća sav rad, materijal, alate i strojeve potrebne za potpuno dovršenje stavke.
Obračun po komadu m' šlica.</t>
    </r>
  </si>
  <si>
    <t>Izvedba novih pregradnih zidova debljine 15 cm porobetonskim blokovima (γ&lt;4.0 kN/m3).
Novi nadozidi izvode se porobetonskim blokovima. Porobetonski elementi moraju imati obujamsku masu γ ≤ 400 kg/m3, tlačnu čvrstoću min f = 2.5 N/mm2, razred požarne otpornosti min. REI 90, te moraju biti od negorivih materijala (razred požarne otpornosti A1). Zidanje se vrši u produžnom mortu min. M5 (fm = 5 N/mm2). Novi pregradni zidovi izvode se u debljini min. 15 cm.
Stavku odobrava Nadzorni inženjer.
Stavka obuhvaća dobavu i ugradnju zidnih elemenata, vapneno-cementnoga morta, kao i spravljanje i ugradnju vapneno-cementnoga morta i elemenata. U stavci je obuhvaćen sav rad, materijal, alati i strojevi potrebni za potpuno dovršenje stavke.
Obračun po m3  ziđa.</t>
  </si>
  <si>
    <t>Izvedba novih nadvoja iznad vrata stambenih jedinica 2.kata, debljine 15 cm porobetonskim blokovima (γ&lt;4.0 kN/m3) - OPCIONALNO.
Novi nadozidi izvode se porobetonskim blokovima. Porobetonski elementi moraju imati obujamsku masu γ ≤ 400 kg/m3, tlačnu čvrstoću min f = 2.5 N/mm2, razred požarne otpornosti min. REI 90, te moraju biti od negorivih materijala (razred požarne otpornosti A1). Zidanje se vrši u produžnom mortu min. M5 (fm = 5 N/mm2). Novi pregradni zidovi izvode se u debljini min. 15 cm.
Stavku odobrava nadzorni inženjer.
Stavka obuhvaća dobavu i ugradnju zidnih elemenata, vapneno-cementnoga morta, kao i spravljanje i ugradnju vapneno-cementnoga morta i elemenata. U stavci je obuhvaćen sav rad, materijal, alati i strojevi potrebni za potpuno dovršenje stavke.
Obračun po m3  ziđa.</t>
  </si>
  <si>
    <t>Ponovna izvedba uklonjenih dijelova pregrada (za izvedbu krutog diska) - OPCIONALNO.
Zidanje oštećenih dijelova vijenca punom opekom izvornog formata u vapnenom mortu visokih čvrstoća i duktilnosti (reparaturni NHL mort).
Stavku odobrava Nadzorni inženjer.
Cijena uključuje sav rad, materijal i opremu potrebnu za potpuno dovršenje stavke. 
Obračun po m3  ziđa.</t>
  </si>
  <si>
    <r>
      <t>Ojačanje pukotina u nosivim zidovima spiralnim čeličnim šipkama.
Ako se otucanjem žbuke utvrdi pukotina veće širine (</t>
    </r>
    <r>
      <rPr>
        <sz val="11"/>
        <color rgb="FF000000"/>
        <rFont val="Calibri"/>
        <family val="2"/>
        <charset val="238"/>
      </rPr>
      <t>≥2.0 cm)</t>
    </r>
    <r>
      <rPr>
        <sz val="11"/>
        <color rgb="FF000000"/>
        <rFont val="Calibri"/>
        <family val="2"/>
        <charset val="238"/>
        <scheme val="minor"/>
      </rPr>
      <t xml:space="preserve"> potrebno je premostiti pukotinu spiralnom šipkom.
Dobava i ugradnja spiralnih šipki u prethodno udubljene i očišćene sljubnice zida koje se nakon polaganje šipke zapunjavaju sanacijskom masom za fugiranje. 
Ugradnja u svaku 3. fugu ili prema preporuci dobavljača. 
Prije početka obavezna je suglasnost Nadzornog inženjera. 
Cijena uključuje sav rad, materijal i opremu potrebnu za potpuno dovršenje stavke.
Obračun po kom ojačanja.</t>
    </r>
  </si>
  <si>
    <t>OJAČANJE ZIDOVA CRM SUSTAVOM</t>
  </si>
  <si>
    <t>Priprema podloge:
Podloga mora biti suha, bez prašine, nesmrznuta, upojna, ravna, dovoljno ogrubljena i nosiva, bez iscvjetavanja i razdjelnih sredstava koja stvaraju film kao što je oplatno ulje i sl. Podlogu je potrebno pravovremeno natopiti vodom do potpunog zasićenja.
Napomena: Za postizanje bolje prionjivosti poželjno je da su fuge unutar ziđa izdubljene 1,5 do 2 cm. Obračun je po m2  površine ziđa.</t>
  </si>
  <si>
    <t xml:space="preserve">OJAČANJE KONSTRUKCIJE: 
Ojačavanje konstrukcije (zidovi/svodovi/ploče) sa CRM sustavom RI-STRUTTURA odnosno sustavom armirane žbuke u debljini od 25 do 35 mm, koji koristi prethodno oblikovane mreže, konektore i pribor od GFRP-a (polimera ojačanog staklenim vlaknima) s oznakom CE, u kombinaciji s mortovima na bazi vapna ili cementa, za stvaranje tankih armiranih žbuka, reverzibilnih i poprečno povezani, koji poboljšavaju otpornost zida na posmik, savijanje i tlak.
</t>
  </si>
  <si>
    <t>2.1.</t>
  </si>
  <si>
    <t>Obračun po m2.</t>
  </si>
  <si>
    <t xml:space="preserve">MREŽA 33x33
Dobava i ugradnja preformirane GFRP (Glass Fiber Reinforced Polymer) mreže, proizvedene TextrusionTM tehnologijom za  jednostrano/obostrano ojačavanje zidova/svodova. Mrežaste šipke otporne na alkalije izrađene su od vlakana od fiberglasa natopljenih termoreaktivnom smolom. Staklena vlakna i epoksi-vinil esterska termoreaktivna smola obrađuju se i tkaju ortogonalno kako bi se dobila monolitna kvadratna mreža veličine navedene u nastavku.
- veličina okna: 33x33 mm
- prosječna debljina: 3mm
- težina: 890 g/m2
- nominalni presjek jedne šipke unutar mreže: 8,9 mm2 
- karakteristična vlačna otpornost šipke: 4,3 kN
- karakteristična vlačna otpornost: 129 kN/m
- karakteristična vlačna čvrstoća: 365 MPa
- modul elastičnosti: 25000 MPa
- izduljenje pri slomu iznosi: 1,45 %
- prijelazna temperatura stakla: 93°C
ili jednakovrijedan proizvod ____________ .
</t>
  </si>
  <si>
    <t>KUTNIK
Dobava i ugradnja preformiranog GFRP (Glass Fiber Reinforced Polymer) kutnika, proizvedenog TextrusionTM tehnologijom za ojačavanje kutova zidova i sudara pod 90°. 
Predoblikovani element u GFRP mreži savijen je pod pravim kutom.         
- veličina okna: 33x33 mm
- prosječna debljina: 3mm
- težina: 700 g/m2
- veličina kutnika: 2,0 x 0,33 x 0,33 m
- nominalni presjek jedne šipke unutar mreže: 8,9 mm2 
- karakteristična vlačna otpornost šipke: 5,8 kN
- karakteristična kutna vlačna otpornost: 174 kN/m
- karakteristična vlačna čvrstoća: 365 MPa
- modul elastičnosti: 25000 MPa
- izduljenje pri slomu iznosi: 1,45 %
- prijelazna temperatura stakla: 93°C
ili jednakovrijedan proizvod ____________ .</t>
  </si>
  <si>
    <t>2.2.</t>
  </si>
  <si>
    <t>Obračun po kom.</t>
  </si>
  <si>
    <t xml:space="preserve">KONEKTOR + MREŽICA + KEMIJSKO SIDRO (EPOKSIDNA SMOLA)
Dobava i ugradnja preformiranih GFRP (Glass Fiber Reinforced Polymer) konektora u obliku slova L za spajanje mreže i kutnika na zidove, izrađen od AR (alkalno otpornog) staklenog vlakna, prethodno prednapeti i impregnirani termoreaktivnom smolom epoksidnog tipa vinilestera.
Konektori se moraju rasporediti prema quincunx uzorku, u broju od 4 do 6 po m2, nakon bušenja rupa promjera 24 mm u strukturu koju treba ojačati. U slučaju slijepih rupa (neprolazni spojevi - jednostrana ugradnja) izbušite rupu promjera 14-18 mm. Rupe moraju biti ispunjene epoksidnom smolom na bazi vinil-estera, specifičnom za primjenu. U slučaju prolaznih spojeva, "L" konektori umetnuti s obje strane moraju biti preklopljeni najmanje 10 - 20 cm. Zajedno sa konektorom ugrađuje se i podložna mrežica 33x33mm dimenzija 15x15 cm za distibuciju naprezanja oko konektora.
</t>
  </si>
  <si>
    <t>2.3.</t>
  </si>
  <si>
    <t>RI-STR PODLOŽNA MREŽA 33X33-3MM-150X150</t>
  </si>
  <si>
    <t>FIBRECHEM VINIL ESTER POLIMER MASA 400ML</t>
  </si>
  <si>
    <t>2.4.</t>
  </si>
  <si>
    <t>MREŽA
Dobava i ugradnja preformirane GFRP (Glass Fiber Reinforced Polymer) mreže, proizvedene TextrusionTM tehnologijom za  jednostrano/obostrano ojačavanje zidova/svodova. Mrežaste šipke otporne na alkalije izrađene su od vlakana od fiberglasa natopljenih termoreaktivnom smolom. Staklena vlakna i epoksi-vinil esterska termoreaktivna smola obrađuju se i tkaju ortogonalno kako bi se dobila monolitna kvadratna mreža veličine navedene u nastavku.
- veličina okna: 66x66 mm
- prosječna debljina: 5mm
- težina: 842 g/m2
- nominalni presjek jedne šipke unutar mreže: 14,1 mm2 
- karakteristična vlačna otpornost šipke: 5,5 kN
- karakteristična vlačna otpornost: 82,5 kN/m
- karakteristična vlačna čvrstoća: 395 MPa
- modul elastičnosti: 25500 MPa
- izduljenje pri slomu iznosi: 1,5 %
- prijelazna temperatura stakla: 92°C
ili jednakovrijedan proizvod ____________ .</t>
  </si>
  <si>
    <t>OJAČANJE ZIDOVA CRM SUSTAVOM ukupno</t>
  </si>
  <si>
    <t>KUTNIK
Dobava i ugradnja preformiranog GFRP (Glass Fiber Reinforced Polymer) kutnika, proizvedenog TextrusionTM tehnologijom za ojačavanje kutova zidova i sudara pod 90°. 
Predoblikovani element u GFRP mreži savijen je pod pravim kutom.        
- veličina okna: 66x66 mm
- prosječna debljina: 5mm
- težina: 600 g/m2
- veličina kutnika: 2,0 x 0,33 x 0,33 m
- nominalni presjek jedne šipke unutar mreže: 14,1 mm2 
- karakteristična vlačna otpornost šipke: 8,5 kN
- karakteristična kutna vlačna otpornost: 128 kN/m
- karakteristična vlačna čvrstoća: 395 MPa
- modul elastičnosti: 25500 MPa
- izduljenje pri slomu iznosi: 1,5 %
- prijelazna temperatura stakla: 92°C
ili jednakovrijedan proizvod ____________ .</t>
  </si>
  <si>
    <t>2.5.</t>
  </si>
  <si>
    <t>Veličina konektora: 
dulja strana: 10-100 cm 
kraća strana:10 cm
Karakteristike:
- poprečni presjek: 10x7 mm
- težina: 100 g/m
- karakteristična vlačna čvrstoća: 365 MPa
- modul elastičnosti: 26500 MPa
- izduljenje pri slomu iznosi: 1,40 %
- prijelazna temperatura stakla: 94°C
ili jednakovrijedan proizvod ____________ .
* Napomena: Kod jednostrane ugradnje sustava duljina konektora iznosi 2/3 debljine zide, a kod obostrane ugradnje sustava konektor s jedne strane prolazi punom debljinom, a sa druge strane je minimalni preklop od 10cm.</t>
  </si>
  <si>
    <t>RI-STR L-KONEKTOR 10X7-1000X100MM</t>
  </si>
  <si>
    <t>MORT/ŽBUKA ZA KONSOLIDIRANJE
Dobava i ugradnja morta za konsolidiranje na bazi vapna ili cementa, kompatibilan sa bilo kojom vrstom opeke i tlačne čvrstoće jednake ili veće od 8 MPa, npr. mortovi na bazi vapna ili NHL-a, koji se nanosi u debljini sloja od 35 mm strojem za strojno žbukanje (tipa PFT G4), tip morta RÖFIX SismaDur 20 ili jednakovrijedan proizvod.
Karakteristike:
- granulacija: 0-3 mm
- debljina sloja: 20-60 mm
- tlačna čvrstoća: ≥ 20 MPa
- čvrstoća pri savijanju: ≥ 5 MPa
- prionjivost: ≥ 1,4 MPa
- modul elastičnosti: 20 GPa
- reakcija na požar: A1
ili jednakovrijedan proizvod ____________ .</t>
  </si>
  <si>
    <t>Međusobno povezivanje elemenata drvene krovne konstrukcije: rogova,podrožnica,ruku,stupova,razupore,
veznih greda i kosnika sve u skladu sa Projektom.  Stavka obuhvaća sav rad, materijal, alate i strojeve potrebne za potpuno dovršenje stavke.</t>
  </si>
  <si>
    <t>Povezivanje stupa sa zabatima. Sukladno izvedbenom "Detalju 1".</t>
  </si>
  <si>
    <t>a)</t>
  </si>
  <si>
    <t>Dobava i postava kutnih čeličnih pocinčanih pločica  2x100x100x6 (ukupno 200x100x6)</t>
  </si>
  <si>
    <t>b)</t>
  </si>
  <si>
    <t>6Dobava i ugradnja vijka M12 kroz drvo i povezivanje s kutnim pločicama</t>
  </si>
  <si>
    <t>c)</t>
  </si>
  <si>
    <t>Predbušenje rupe fi14mm u zabatni zid (vertikalni AB serklaž) do dubine min 15 cm  te zapunjavanje epoksidnim tekućim mortom</t>
  </si>
  <si>
    <t>d)</t>
  </si>
  <si>
    <r>
      <t xml:space="preserve">Dobava i ugradnja vijka M12 minimalne dubine bušenja </t>
    </r>
    <r>
      <rPr>
        <sz val="11"/>
        <rFont val="Calibri"/>
        <family val="2"/>
        <charset val="238"/>
        <scheme val="minor"/>
      </rPr>
      <t>30 cm</t>
    </r>
    <r>
      <rPr>
        <sz val="11"/>
        <color rgb="FF000000"/>
        <rFont val="Calibri"/>
        <family val="2"/>
        <charset val="238"/>
        <scheme val="minor"/>
      </rPr>
      <t xml:space="preserve"> u prethodno predbušenu i epoksidom zapunjenu rupu</t>
    </r>
  </si>
  <si>
    <t>Povezivanje središnjeg AB vertikalnog serklaža zabata sa izmaknutom razuporom drvene konstrukcije sukladno izvedbenom "Detalju 2".</t>
  </si>
  <si>
    <t>Dobava i postava kutnih čeličnih pocinčanih pločica. Izmjeriti na licu mjesta udaljenost razupore od vertikalnog serklaža.</t>
  </si>
  <si>
    <t>Dobava i ugradnja vijka M12 kroz drvo i povezivanje s kutnim pločicama</t>
  </si>
  <si>
    <t>Dobava i ugradnja vijka M12 minimalne dubine bušenja 30 cm u prethodno predbušenu i epoksidnidom zapunjenu rupu</t>
  </si>
  <si>
    <t>Povezivanje roga drvene konstrukcije sa vertikalnim AB serklažem sukladno izvedbenom "Detalju 3".</t>
  </si>
  <si>
    <t>Dobava i postava kutne čelične pocinčane pločice 100x100x6</t>
  </si>
  <si>
    <t>Dobava i ugradnja vijka M12 kroz drvo i povezivanje s kutnom pločicom</t>
  </si>
  <si>
    <t>Obuhvaćanje svjetlika HOP cijevima/popravak nakon potresa neispravno izvedenog rješenja sukladno izvedbenim detaljima.</t>
  </si>
  <si>
    <t>Dobava i montaža čeličnih pocinčanih cijevi HOP 100X100X6</t>
  </si>
  <si>
    <t xml:space="preserve">Detalj 1 </t>
  </si>
  <si>
    <t>Dobava i postava čeličnih pocinčanih pločica  300x220x6. Pločica se s jedne strane vari na HOP cijev s s druge strane podrožnice povezuje vijčano s drugom pločicom. Pozicije vijaka su prethodno predbušene.</t>
  </si>
  <si>
    <t>Dobava i ugradnja vijka M16 kroz drvo i povezivanje s pločicama</t>
  </si>
  <si>
    <t>Detalj 2</t>
  </si>
  <si>
    <t>Dobava i postava čeličnih pocinčanih pločica  150x150x3 s unutarnje strane svjetlika  na svakih 50 cm.</t>
  </si>
  <si>
    <t>e)</t>
  </si>
  <si>
    <r>
      <t>Dobava i ugradnja vijka M8</t>
    </r>
    <r>
      <rPr>
        <sz val="11"/>
        <rFont val="Calibri"/>
        <family val="2"/>
        <charset val="238"/>
        <scheme val="minor"/>
      </rPr>
      <t xml:space="preserve"> l=25 cm, </t>
    </r>
    <r>
      <rPr>
        <sz val="11"/>
        <color rgb="FF000000"/>
        <rFont val="Calibri"/>
        <family val="2"/>
        <charset val="238"/>
        <scheme val="minor"/>
      </rPr>
      <t xml:space="preserve"> kroz HOP profil i spajanje s pločicom s unutarnje strane svjetlika na svakih 50 cm</t>
    </r>
  </si>
  <si>
    <t xml:space="preserve">Detalj 3 </t>
  </si>
  <si>
    <t>f)</t>
  </si>
  <si>
    <t>Dobava i postava kutnih čeličnih pocinčanih pločica  (prema detaljima iz projekta). Dimenzije utvrditi na licu mjesta.</t>
  </si>
  <si>
    <t>g)</t>
  </si>
  <si>
    <t>Dobava i ugradnja vijka M16 l=12 cm i povezivanje s HOP profilom</t>
  </si>
  <si>
    <t>h)</t>
  </si>
  <si>
    <t>Dobava i ugradnja vijka M16 l=20 cm kroz drvenu razuporu i povezivanje s kutnom pločicom</t>
  </si>
  <si>
    <t>i)</t>
  </si>
  <si>
    <t>Dobava i ugradnja vijka M16 , l=20 cm , kroz HOP profil  i povezivanje s kutnom pločicom</t>
  </si>
  <si>
    <t>Dobava i postava čelične pocinčane pločice  400x200x7 s predbušenim rupama za vijke (rupe međusobno izmaknute od osi 5 cm zbog vlakanca drva)</t>
  </si>
  <si>
    <t>Dobava i ugradnja vijka M16 l=20 kroz drvenu veznu gredu i povezivanje s pločicom</t>
  </si>
  <si>
    <t>Izmjena dijela donje vezne grede visulje sukladno izvedbenom detalju. Prilikom izvedbe predmetne stavke krovište u zoni radova poduprto u visini max 5.0 m. Podupiranje uračunato u sklopu stavke.</t>
  </si>
  <si>
    <t>Izrezivanje trošnog dijela vezne grede do "zdrave" građe</t>
  </si>
  <si>
    <t xml:space="preserve">Ugradnja komada drvene građe dimenzija vezne grede na mjesto uklonjenog dijela </t>
  </si>
  <si>
    <r>
      <t xml:space="preserve">Izvedba vertikalnih ab serklaža dimenzija cca 50/20 cm kao novih oslonaca čelične mjene stubišta na 2.katu.
Dobava betona i izvedba vertikanih AB serklaža na pozicijama uklonjenog dijela ziđa 2.kata. Serklaže armirati glavnom armaturom </t>
    </r>
    <r>
      <rPr>
        <sz val="11"/>
        <color rgb="FF000000"/>
        <rFont val="Calibri"/>
        <family val="2"/>
        <charset val="238"/>
      </rPr>
      <t>±</t>
    </r>
    <r>
      <rPr>
        <sz val="11"/>
        <color rgb="FF000000"/>
        <rFont val="Calibri"/>
        <family val="2"/>
        <charset val="238"/>
        <scheme val="minor"/>
      </rPr>
      <t>6φ12 i vilicama φ8/15 cm. Sidrenje vertikalne armature u postojeće zidove min 40 cm (epoxy mort - kemijska veza). Sidrenje L sidara 2φ8/30 cm bočno u zidove min 30 cm (epoxy mort - kemijska veza).
Izvesti betonom C 25/30, armatura B500B.
Obračun po m3 ugrađenog betona, kg ugrađene armature i m2 ortogonalne projekcije ugrađene oplate, uz uključeno povezivanje serklaža sa postojećim zidovima.</t>
    </r>
  </si>
  <si>
    <t>Betoniranje spregnute ploče 2. kata debljine 8 cm. Ploča armirana po cijeloj ploh imrežama Q257. Min.preklop mreža 45 cm. 
Stavka obuhvaća sav rad, materijal, alate i strojeve potrebne za potpuno dovršenje stavke. Obračun po kg armature. Obračun po m3 betona.</t>
  </si>
  <si>
    <t>Povezivanje tlačne ploče 2. kata sa zidovima. Na poziciji svakog istaka ploče u zidu pod koso u postojeći zid ubušiti po 2 armaturne šipke φ16mm, min 30 cm u zid i ostaviti nastavak za povezivanje sa armaturom ploče u duljini min 75 cm. Rupe u zidu prethodno injektirati epoxy mortom (kemijska veza). Stavka obuhvaća sav rad, materijal, alate i strojeve potrebne za potpuno dovršenje stavke.
Obračun po kg armature.</t>
  </si>
  <si>
    <t>Betoniranje dimovodnih okana koja se ne koriste betonom C 25/30 (max zrno d = 8 mm)  - OPCIONALNO.
Prije odluke potreban dimnjačarski nalaz (uračunato u stavku). 
Stavku odobrava Nadzorni inženjer.
Obračun prema stvarno izvedenoj količini radova. Stavka obuhvaća sav rad, materijal, alate i strojeve potrebne za potpuno dovršenje stavke.
Obračun po m3 betona.</t>
  </si>
  <si>
    <t>OPCIONALNO:
Izvedba čeličnih nosača HEA 160 na poziciji nadvoja iznad vrata 2.kata. Sa jedne strane osloniti na novi vertikalni serklaž preko čeone pločice t = 5 mm i 4 navojne šipke M12, ubušene u vertikalni serklaž. Na postojeći zid potrebno je nalijeganje nosača min 20 cm na nosive zidove. Kao oslonac nosača izvesti podložni beton u debljini 5 cm, betonom C25/30. Potrebno je u pojasnicama nosača izvesti rupe za vijke kojima će se isti usidriti u ležajeve. Izvesti obostrano vijak M12, k.v. 5.6., te isti ubušiti min 30 cm u postojeću konstrukciju (rupe injektirati epoxy mortom). Nosače premazati antikorozivnim premazom.
Stavku odobrava Nadzorni inženjer.
Stavka obuhvaća sav rad, materijal, alate i strojeve potrebne za potpuno dovršenje stavke.
Obračun po kg čelika.</t>
  </si>
  <si>
    <t>OPCIONALNO:
Nastavak tlačne ploče kroz pregrade čeličnim trakama 250/10 mm, svakih 30 cm (svaka strana 6 vijaka φ10x70 cm.
Stavku odobrava Nadzorni inženjer.
 Stavka obuhvaća sav rad, materijal, alate i strojeve potrebne za potpuno dovršenje stavke.
Obračun po komadu.</t>
  </si>
  <si>
    <t>Pjeskarenje čeličnih nosača stubišta. Stavka se izvodi po potrebi. 
Stavku odobrava Nadzorni inženjer. Stavka obuhvaća sav rad, materijal, alate i strojeve potrebne za potpuno dovršenje stavke. Obračun po metru nosača (profil IPN 140).</t>
  </si>
  <si>
    <t>Antikorozivni premaz čeličnih nosača stubišta. Stavka se izvodi po potrebi. 
Stavku odobrava Nadzorni inženjer.
 Stavka obuhvaća sav rad, materijal, alate i strojeve potrebne za potpuno dovršenje stavke.
Obračun po metru nosača (IPN 140).</t>
  </si>
  <si>
    <r>
      <t xml:space="preserve">OPCIONALNO:
Zavarivanje 2 U vilice </t>
    </r>
    <r>
      <rPr>
        <sz val="11"/>
        <color theme="1"/>
        <rFont val="Calibri"/>
        <family val="2"/>
        <charset val="238"/>
      </rPr>
      <t>Φ10 mm na svaki kraj postojećeg nosača - mjene stubišta. Vilice min. 50 cm u budućem ab serklažu. Izvesti prije betoniranja budućeg ab serklaža - oslonca mjene stubišta. Prije zavaraivanja potrebna priprema površine nosača sukladno pravilima struke. 
Stavku odobrava Nadzorni inženjer.
 Stavka obuhvaća sav rad, materijal, alate i strojeve potrebne za potpuno dovršenje stavke.
Obračun po kompletu.</t>
    </r>
  </si>
  <si>
    <t>Izvedba čeličnih nosača HOP 60 x 40 x 3 mm kao nosača pokrova svjetlika (iznad krova). Na svakom osloncu povezati sa ab serklažom preko sidrenog vijka M12, ubušenog min 20 cm u postojeći serklaž/zidani zid. Rupe injektirati epoxy mortom - kemijska veza. Nosače premazati antikorozivnim premazom i zaštita vrućim cinčanjem.
Stavka obuhvaća sav rad, materijal, alate i strojeve potrebne za potpuno dovršenje stavke.
Obračun po kg čelika.</t>
  </si>
  <si>
    <r>
      <t xml:space="preserve">OPCIONALNO:
Izvedba horizontalnog ab serklaža po vrhu svjetlika dimenzija cca 15/20 cm.
Dobava betona i izvedba horizontalnog AB serklaža po vrhu zidova svjetlika. Serklaže armirati glavnom armaturom </t>
    </r>
    <r>
      <rPr>
        <sz val="11"/>
        <color rgb="FF000000"/>
        <rFont val="Calibri"/>
        <family val="2"/>
        <charset val="238"/>
      </rPr>
      <t>±</t>
    </r>
    <r>
      <rPr>
        <sz val="11"/>
        <color rgb="FF000000"/>
        <rFont val="Calibri"/>
        <family val="2"/>
        <charset val="238"/>
        <scheme val="minor"/>
      </rPr>
      <t>2φ12 i vilicama φ8/15 cm. . Sidrenje L sidara 2φ8/30 cm  u zidove ispod min 30 cm (epoxy mort - kemijska veza).
Izvesti betonom C 25/30, armatura B500B.
Obračun po m3 ugrađenog betona, kg ugrađene armature i m2 ortogonalne projekcije ugrađene oplate, uz uključeno povezivanje serklaža sa postojećim zidovima.</t>
    </r>
  </si>
  <si>
    <t>Ponovna izvedba pokrova krovišta (glineni crijep) u zoni radova sanacije vijenaca, zabatnih zidova i pročeljnih zidova. 
Ukoliko je prilikom uklanjanja došlo do oštećenja postojećeg crijepa građevine u cijeni uključena dobava i nabava i montaža novog crijepa (identičnog formata).
Stavku odobrava Nadzorni inženjer.
Stavka obuhvaća sav rad, materijal, alate i strojeve potrebne za potpuno dovršenje stavke. 
Obračun po m2  površine.</t>
  </si>
  <si>
    <t>Izvedba limarije krovišta - opšavni/okapni limovi po vrhu zabatnih zidova i svjetlika (opcionalno).
Lim se postavlja na OSB ploče povezane čavlima/vijcima na zid ispod preko limenih nosača opšava koji su postavljeni na OSB na razmaku od cca 30 cm. Detalj u Projektu. 
Stavku odobrava Nadzorni inženjer.
Stavka obuhvaća sav rad, materijal, alate i strojeve potrebne za potpuno dovršenje stavke. 
Obračun po m'  uklonjene limarije do r.š. 40 cm.</t>
  </si>
  <si>
    <t>Postavljaljanje tipske limene kape dimnjaka na vrh dimnjaka koji je zadržan iznad razine krova. Potrebna izvedba tipskog elementa prema odabiru Investitora koji se postavlja radi sprječavanja ulaska atmosferilija u dimnjak. U stavku uračunata sva pričvrsna i spojna sredstva i popratni materijal i radovi.
Stavku odobrava Nadzorni inženjer.
Stavka obuhvaća sav rad, materijal, alate i strojeve potrebne za potpuno dovršenje stavke. 
Obračun po kom dimnjaka.</t>
  </si>
  <si>
    <t>Izvedba nove keramike (pločica) na zidovi sa kojih je ista uklonjena radi izvedbe radova sanacije. Stavka obuhvaća sav materijal (keramika, ljepila, glazure) i predradnje potrebne za ponovnu izvedbu iste. 
Keramika po izboru Investitora u cjenovnom rangu uklonjenih pločica.
Stavka se izvodi uz prethodno odobrenje Nadzornog inženjera i stvarno izvedene količine bilježe se u građevinskoj knjizi.
Stavka obuhvaća sav rad, materijal, alate i strojeve potrebne za potpuno dovršenje stavke. 
Obračun po m2  površine zida.</t>
  </si>
  <si>
    <t>INSTALATERSKI RADOVI</t>
  </si>
  <si>
    <t>INSTALATERSKI RADOVI ukupno</t>
  </si>
  <si>
    <t>Nabava, dobava materijala i bojanje prethodno gletanih i saniranih pregradnih zidova od opeke na spoju sa stropom disperzivnom bojom za unutarnje radove u dvostrukom premazu u tonu postojećih zidova (bijela).
Obračun po m2 bojane površine.</t>
  </si>
  <si>
    <t>Izvedba nove keramike (pločica) na podestima/međupodestima stubišta sa kojih je ista uklonjena radi izvedbe radova sanacije. Stavka obuhvaća sav materijal (keramika, ljepila, glazure) i predradnje potrebne za ponovnu izvedbu iste. 
Keramika po izboru Investitora u cjenovnom rangu uklonjenih pločica.
Stavka se izvodi uz prethodno odobrenje Nadzornog inženjera i stvarno izvedene količine bilježe se u građevinskoj knjizi.
Stavka obuhvaća sav rad, materijal, alate i strojeve potrebne za potpuno dovršenje stavke. 
Obračun po m2  površine poda.</t>
  </si>
  <si>
    <t>Uklanjanje/demontaža starih cijevi (keramika,željezo,azbestne) na poziciji 2 vertikale - kuhinja i wc u stambenim jedinicama sa sjeverne strane po cijeloj visini građevine. Uključuje sve elemente cijevi, priključne i spojne elemente i slično. Demontaža u svrhu zamjene novim modernim PVC cijevi po cijelim vertikalama. 
Stavka se izvodi uz prethodno odobrenje Nadzornog inženjera i stvarno izvedene količine bilježe se u građevinskoj knjizi.
Stavka obuhvaća sav rad, materijal, alate i strojeve potrebne za potpuno dovršenje stavke. 
Obračun po m' vertikala.</t>
  </si>
  <si>
    <r>
      <t xml:space="preserve">Izvedba nove vertikalne u wcu stambenih jedinica sa sjeverne strane. Novu vertikalu izvesti od PVC cijevi promjera do </t>
    </r>
    <r>
      <rPr>
        <sz val="11"/>
        <color theme="1"/>
        <rFont val="Calibri"/>
        <family val="2"/>
        <charset val="238"/>
      </rPr>
      <t>Φ125 mm. U stavku su uključeni svi priključni i spojni elementi: koljena, revizije, račve, redukcije,spojnice, ventili i sl. dimenzija prema dimenzijama cijevi na terenu. U stavku uključeni i bakreni elementi za spoj na postojeći priključak vode i kanalizacije kao i svi drugi elementi potrebni za potpunu funkcionalnost predmetne vertikale.
Prije nuđenja/izvedbe stavke potreban uvid na terenu i uvid u postojeću dokumentaciju.</t>
    </r>
    <r>
      <rPr>
        <sz val="11"/>
        <color theme="1"/>
        <rFont val="Calibri"/>
        <family val="2"/>
        <charset val="238"/>
        <scheme val="minor"/>
      </rPr>
      <t xml:space="preserve">
Stavka se izvodi uz prethodno odobrenje Nadzornog inženjera i stvarno izvedene količine bilježe se u građevinskoj knjizi.
Stavka obuhvaća sav rad, materijal, alate i strojeve potrebne za potpuno dovršenje stavke. 
Obračun po m' vertikala.</t>
    </r>
  </si>
  <si>
    <r>
      <t xml:space="preserve">Izvedba nove vertikalne u kuhinji stambenih jedinica sa sjeverne strane. Novu vertikalu izvesti od PVC cijevi promjera do </t>
    </r>
    <r>
      <rPr>
        <sz val="11"/>
        <color theme="1"/>
        <rFont val="Calibri"/>
        <family val="2"/>
        <charset val="238"/>
      </rPr>
      <t>Φ75 mm. U stavku su uključeni svi priključni i spojni elementi: koljena, revizije, račve, redukcije,ventili i sl. dimenzija prema dimenzijama cijevi na terenu. U stavku uključeni i bakreni elementi za spoj na postojeći priključak vode i kanalizacije kao i svi drugi elementi potrebni za potpunu funkcionalnost predmetne vertikale.
Prije nuđenja/izvedbe stavke potreban uvid na terenu i uvid u postojeću dokumentaciju.</t>
    </r>
    <r>
      <rPr>
        <sz val="11"/>
        <color theme="1"/>
        <rFont val="Calibri"/>
        <family val="2"/>
        <charset val="238"/>
        <scheme val="minor"/>
      </rPr>
      <t xml:space="preserve">
Stavka se izvodi uz prethodno odobrenje Nadzornog inženjera i stvarno izvedene količine bilježe se u građevinskoj knjizi.
Stavka obuhvaća sav rad, materijal, alate i strojeve potrebne za potpuno dovršenje stavke. 
Obračun po m' vertikala.</t>
    </r>
  </si>
  <si>
    <t>A.2.5.</t>
  </si>
  <si>
    <t>Izvedba pokrova svjetlika od prozirnog pleksiglasa na čeličnim nosačim Stavka obuhvaća sva pričvrsna i spojna sredstva. Tražena nosivost na opterećenje od min. 1.5 kN/m2 - potrebno dokazati atestom koji se predočava Nadzornom inženjeru.
Stavka se izvodi uz prethodno odobrenje Nadzornog inženjera i stvarno izvedene količine bilježe se u građevinskoj knjizi.
Stavka obuhvaća sav rad, materijal, alate i strojeve potrebne za potpuno dovršenje stavke. 
Obračun po m2  površine pokrova.</t>
  </si>
  <si>
    <t>STAKLARSKI RADOVI</t>
  </si>
  <si>
    <t>STAKLARSKI RADOVI ukupno</t>
  </si>
  <si>
    <t>SUVLASNICI STAMBENE ZGRADE
PALMOTIĆEVA ULICA 17, ZAGREB
Zastupani po: 
GRADSKO STAMBENO KOMUNALNO GOSPODARSTVO d.o.o.
Savska cesta 1, Zagreb
OIB:03744272526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</si>
</sst>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 #,##0.00"/>
  </numFmts>
  <fonts count="10" x14ac:knownFonts="1">
    <font>
      <sz val="11"/>
      <color theme="1"/>
      <name val="Calibri"/>
      <family val="2"/>
      <charset val="238"/>
      <scheme val="minor"/>
    </font>
    <font>
      <b/>
      <sz val="11"/>
      <color theme="1"/>
      <name val="Calibri"/>
      <family val="2"/>
      <charset val="238"/>
      <scheme val="minor"/>
    </font>
    <font>
      <sz val="11"/>
      <color rgb="FF000000"/>
      <name val="Calibri"/>
      <family val="2"/>
      <charset val="238"/>
      <scheme val="minor"/>
    </font>
    <font>
      <sz val="11"/>
      <name val="Calibri"/>
      <family val="2"/>
      <charset val="238"/>
      <scheme val="minor"/>
    </font>
    <font>
      <sz val="11"/>
      <color rgb="FF000000"/>
      <name val="Calibri"/>
      <family val="2"/>
      <charset val="238"/>
    </font>
    <font>
      <b/>
      <sz val="11"/>
      <color rgb="FF000000"/>
      <name val="Calibri"/>
      <family val="2"/>
      <charset val="238"/>
      <scheme val="minor"/>
    </font>
    <font>
      <sz val="11"/>
      <color theme="1"/>
      <name val="Calibri"/>
      <family val="2"/>
      <charset val="238"/>
    </font>
    <font>
      <b/>
      <sz val="11"/>
      <color theme="1"/>
      <name val="Calibri"/>
      <family val="2"/>
      <scheme val="minor"/>
    </font>
    <font>
      <b/>
      <sz val="12"/>
      <color theme="1"/>
      <name val="Calibri"/>
      <family val="2"/>
      <charset val="238"/>
      <scheme val="minor"/>
    </font>
    <font>
      <b/>
      <sz val="11"/>
      <name val="Calibri"/>
      <family val="2"/>
      <charset val="238"/>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77">
    <xf numFmtId="0" fontId="0" fillId="0" borderId="0" xfId="0"/>
    <xf numFmtId="0" fontId="0" fillId="0" borderId="0" xfId="0" applyAlignment="1">
      <alignment horizontal="right" vertical="top"/>
    </xf>
    <xf numFmtId="164" fontId="0" fillId="0" borderId="0" xfId="0" applyNumberFormat="1" applyAlignment="1">
      <alignment wrapText="1"/>
    </xf>
    <xf numFmtId="49" fontId="2" fillId="0" borderId="0" xfId="0" applyNumberFormat="1" applyFont="1" applyAlignment="1">
      <alignment horizontal="right" vertical="top"/>
    </xf>
    <xf numFmtId="164" fontId="2" fillId="0" borderId="0" xfId="0" applyNumberFormat="1" applyFont="1" applyAlignment="1">
      <alignment wrapText="1"/>
    </xf>
    <xf numFmtId="0" fontId="0" fillId="0" borderId="0" xfId="0" applyAlignment="1">
      <alignment wrapText="1"/>
    </xf>
    <xf numFmtId="0" fontId="2" fillId="0" borderId="0" xfId="0" applyFont="1" applyAlignment="1">
      <alignment horizontal="justify" vertical="top" wrapText="1" shrinkToFit="1"/>
    </xf>
    <xf numFmtId="0" fontId="0" fillId="0" borderId="0" xfId="0" applyAlignment="1">
      <alignment vertical="center"/>
    </xf>
    <xf numFmtId="0" fontId="0" fillId="0" borderId="0" xfId="0" applyAlignment="1">
      <alignment horizontal="lef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top" wrapText="1"/>
    </xf>
    <xf numFmtId="0" fontId="0" fillId="0" borderId="1" xfId="0" applyBorder="1"/>
    <xf numFmtId="0" fontId="0" fillId="0" borderId="1" xfId="0" applyBorder="1" applyAlignment="1">
      <alignment vertical="center"/>
    </xf>
    <xf numFmtId="0" fontId="0" fillId="0" borderId="1" xfId="0" applyBorder="1" applyAlignment="1">
      <alignment horizontal="left" wrapText="1"/>
    </xf>
    <xf numFmtId="0" fontId="0" fillId="0" borderId="0" xfId="0" applyAlignment="1">
      <alignment horizontal="right"/>
    </xf>
    <xf numFmtId="0" fontId="0" fillId="0" borderId="0" xfId="0" applyAlignment="1">
      <alignment horizontal="left" vertical="top" wrapText="1"/>
    </xf>
    <xf numFmtId="164" fontId="2" fillId="0" borderId="0" xfId="0" applyNumberFormat="1" applyFont="1" applyAlignment="1">
      <alignment horizontal="right" wrapText="1"/>
    </xf>
    <xf numFmtId="164" fontId="2" fillId="0" borderId="0" xfId="0" applyNumberFormat="1" applyFont="1" applyAlignment="1" applyProtection="1">
      <alignment horizontal="right" wrapText="1"/>
      <protection hidden="1"/>
    </xf>
    <xf numFmtId="0" fontId="2" fillId="0" borderId="0" xfId="0" applyFont="1" applyAlignment="1">
      <alignment vertical="top" wrapText="1"/>
    </xf>
    <xf numFmtId="0" fontId="2" fillId="0" borderId="0" xfId="0" quotePrefix="1" applyFont="1" applyAlignment="1">
      <alignment vertical="top" wrapText="1" shrinkToFit="1"/>
    </xf>
    <xf numFmtId="0" fontId="0" fillId="0" borderId="0" xfId="0" applyAlignment="1">
      <alignment vertical="center" wrapText="1"/>
    </xf>
    <xf numFmtId="0" fontId="0" fillId="0" borderId="0" xfId="0" applyAlignment="1">
      <alignment vertical="top"/>
    </xf>
    <xf numFmtId="0" fontId="0" fillId="0" borderId="1" xfId="0" applyBorder="1" applyAlignment="1">
      <alignment vertical="top"/>
    </xf>
    <xf numFmtId="0" fontId="0" fillId="0" borderId="0" xfId="0" applyAlignment="1">
      <alignment horizontal="right" wrapText="1"/>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left" vertical="top"/>
    </xf>
    <xf numFmtId="1" fontId="2" fillId="0" borderId="0" xfId="0" applyNumberFormat="1" applyFont="1" applyAlignment="1">
      <alignment horizontal="right" wrapText="1"/>
    </xf>
    <xf numFmtId="0" fontId="1" fillId="0" borderId="1" xfId="0" applyFont="1" applyBorder="1"/>
    <xf numFmtId="0" fontId="1" fillId="0" borderId="0" xfId="0" applyFont="1"/>
    <xf numFmtId="0" fontId="1" fillId="0" borderId="0" xfId="0" applyFont="1" applyAlignment="1">
      <alignment vertical="center"/>
    </xf>
    <xf numFmtId="0" fontId="1" fillId="0" borderId="0" xfId="0" applyFont="1" applyAlignment="1">
      <alignment horizontal="left" wrapText="1"/>
    </xf>
    <xf numFmtId="0" fontId="8" fillId="0" borderId="0" xfId="0" applyFont="1" applyAlignment="1">
      <alignment horizontal="left" vertical="center"/>
    </xf>
    <xf numFmtId="0" fontId="8" fillId="0" borderId="0" xfId="0" applyFont="1" applyAlignment="1">
      <alignment vertical="center"/>
    </xf>
    <xf numFmtId="0" fontId="8" fillId="0" borderId="0" xfId="0" applyFont="1"/>
    <xf numFmtId="0" fontId="3" fillId="0" borderId="0" xfId="0" quotePrefix="1" applyFont="1" applyAlignment="1">
      <alignment horizontal="left" vertical="top" wrapText="1" shrinkToFit="1"/>
    </xf>
    <xf numFmtId="0" fontId="2" fillId="0" borderId="0" xfId="0" applyFont="1" applyAlignment="1">
      <alignment horizontal="right" wrapText="1"/>
    </xf>
    <xf numFmtId="0" fontId="2" fillId="0" borderId="0" xfId="0" applyFont="1" applyAlignment="1">
      <alignment wrapText="1"/>
    </xf>
    <xf numFmtId="0" fontId="3" fillId="0" borderId="0" xfId="0" applyFont="1" applyAlignment="1">
      <alignment wrapText="1"/>
    </xf>
    <xf numFmtId="164" fontId="3" fillId="0" borderId="0" xfId="0" applyNumberFormat="1" applyFont="1" applyAlignment="1">
      <alignment wrapText="1"/>
    </xf>
    <xf numFmtId="0" fontId="0" fillId="0" borderId="0" xfId="0" applyAlignment="1">
      <alignment horizontal="right" vertical="top" wrapText="1"/>
    </xf>
    <xf numFmtId="0" fontId="0" fillId="0" borderId="0" xfId="0" applyAlignment="1">
      <alignment vertical="top" wrapText="1"/>
    </xf>
    <xf numFmtId="2" fontId="0" fillId="0" borderId="0" xfId="0" applyNumberFormat="1"/>
    <xf numFmtId="165" fontId="0" fillId="0" borderId="0" xfId="0" applyNumberFormat="1" applyAlignment="1">
      <alignment horizontal="left" wrapText="1"/>
    </xf>
    <xf numFmtId="165" fontId="1" fillId="0" borderId="0" xfId="0" applyNumberFormat="1" applyFont="1" applyAlignment="1">
      <alignment horizontal="left" wrapText="1"/>
    </xf>
    <xf numFmtId="165" fontId="0" fillId="0" borderId="1" xfId="0" applyNumberFormat="1" applyBorder="1" applyAlignment="1">
      <alignment horizontal="left" wrapText="1"/>
    </xf>
    <xf numFmtId="0" fontId="2" fillId="0" borderId="0" xfId="0" applyFont="1" applyAlignment="1">
      <alignment horizontal="justify" vertical="top" wrapText="1" shrinkToFit="1"/>
    </xf>
    <xf numFmtId="0" fontId="3" fillId="0" borderId="0" xfId="0" quotePrefix="1" applyFont="1" applyAlignment="1">
      <alignment horizontal="left" vertical="top" wrapText="1" shrinkToFit="1"/>
    </xf>
    <xf numFmtId="0" fontId="2" fillId="0" borderId="0" xfId="0" quotePrefix="1" applyFont="1" applyAlignment="1">
      <alignment horizontal="left" vertical="top" wrapText="1" shrinkToFit="1"/>
    </xf>
    <xf numFmtId="0" fontId="2" fillId="0" borderId="0" xfId="0" applyFont="1" applyAlignment="1">
      <alignment horizontal="left" vertical="top" wrapText="1" shrinkToFit="1"/>
    </xf>
    <xf numFmtId="49" fontId="0" fillId="0" borderId="0" xfId="0" applyNumberFormat="1" applyAlignment="1">
      <alignment horizontal="left" vertical="top" wrapText="1"/>
    </xf>
    <xf numFmtId="0" fontId="0" fillId="0" borderId="0" xfId="0" applyAlignment="1">
      <alignment horizontal="left" vertical="center" wrapText="1"/>
    </xf>
    <xf numFmtId="0" fontId="0" fillId="0" borderId="0" xfId="0" applyAlignment="1">
      <alignment horizontal="left" wrapText="1"/>
    </xf>
    <xf numFmtId="0" fontId="5" fillId="0" borderId="0" xfId="0" applyFont="1" applyAlignment="1">
      <alignment horizontal="justify" vertical="top" wrapText="1" shrinkToFit="1"/>
    </xf>
    <xf numFmtId="0" fontId="0" fillId="0" borderId="0" xfId="0" applyAlignment="1">
      <alignment horizontal="left" vertical="center"/>
    </xf>
    <xf numFmtId="164" fontId="2" fillId="0" borderId="0" xfId="0" applyNumberFormat="1" applyFont="1" applyAlignment="1" applyProtection="1">
      <alignment wrapText="1"/>
      <protection locked="0"/>
    </xf>
    <xf numFmtId="164" fontId="2" fillId="0" borderId="0" xfId="0" applyNumberFormat="1" applyFont="1" applyAlignment="1" applyProtection="1">
      <alignment wrapText="1"/>
      <protection locked="0" hidden="1"/>
    </xf>
    <xf numFmtId="0" fontId="0" fillId="0" borderId="0" xfId="0" applyAlignment="1" applyProtection="1">
      <alignment horizontal="left" wrapText="1"/>
      <protection locked="0"/>
    </xf>
    <xf numFmtId="0" fontId="0" fillId="0" borderId="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0" fillId="0" borderId="1" xfId="0" applyBorder="1" applyAlignment="1" applyProtection="1">
      <alignment horizontal="left" wrapText="1"/>
      <protection locked="0"/>
    </xf>
    <xf numFmtId="164" fontId="0" fillId="0" borderId="1" xfId="0" applyNumberFormat="1" applyBorder="1" applyAlignment="1" applyProtection="1">
      <alignment horizontal="right" vertical="center" wrapText="1"/>
      <protection locked="0"/>
    </xf>
    <xf numFmtId="164" fontId="2" fillId="0" borderId="0" xfId="0" applyNumberFormat="1" applyFont="1" applyAlignment="1" applyProtection="1">
      <alignment horizontal="right" wrapText="1"/>
      <protection locked="0"/>
    </xf>
    <xf numFmtId="164" fontId="2" fillId="0" borderId="0" xfId="0" applyNumberFormat="1" applyFont="1" applyAlignment="1" applyProtection="1">
      <alignment horizontal="right" wrapText="1"/>
      <protection locked="0" hidden="1"/>
    </xf>
    <xf numFmtId="164" fontId="0" fillId="0" borderId="0" xfId="0" applyNumberFormat="1" applyAlignment="1" applyProtection="1">
      <alignment horizontal="right" vertical="center" wrapText="1"/>
      <protection locked="0"/>
    </xf>
    <xf numFmtId="0" fontId="2" fillId="0" borderId="0" xfId="0" applyFont="1" applyAlignment="1" applyProtection="1">
      <alignment horizontal="justify" vertical="top" wrapText="1" shrinkToFit="1"/>
      <protection locked="0"/>
    </xf>
    <xf numFmtId="0" fontId="0" fillId="0" borderId="1" xfId="0" applyBorder="1" applyProtection="1">
      <protection locked="0"/>
    </xf>
    <xf numFmtId="164" fontId="3" fillId="0" borderId="0" xfId="0" applyNumberFormat="1" applyFont="1" applyAlignment="1" applyProtection="1">
      <alignment wrapText="1"/>
      <protection locked="0"/>
    </xf>
    <xf numFmtId="0" fontId="0" fillId="0" borderId="0" xfId="0" applyAlignment="1" applyProtection="1">
      <alignment wrapText="1"/>
      <protection locked="0"/>
    </xf>
    <xf numFmtId="164" fontId="0" fillId="0" borderId="0" xfId="0" applyNumberFormat="1" applyAlignment="1" applyProtection="1">
      <alignment horizontal="right" vertical="center"/>
      <protection locked="0"/>
    </xf>
    <xf numFmtId="0" fontId="1" fillId="0" borderId="1" xfId="0" applyFont="1" applyBorder="1" applyProtection="1">
      <protection locked="0"/>
    </xf>
    <xf numFmtId="164" fontId="1" fillId="0" borderId="1" xfId="0" applyNumberFormat="1" applyFont="1" applyBorder="1" applyAlignment="1" applyProtection="1">
      <alignment horizontal="right" vertical="center"/>
      <protection locked="0"/>
    </xf>
    <xf numFmtId="0" fontId="1" fillId="0" borderId="0" xfId="0" applyFont="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1:L526"/>
  <sheetViews>
    <sheetView tabSelected="1" view="pageLayout" topLeftCell="A103" zoomScaleNormal="100" zoomScaleSheetLayoutView="100" workbookViewId="0">
      <selection activeCell="B105" sqref="B105:F105"/>
    </sheetView>
  </sheetViews>
  <sheetFormatPr defaultRowHeight="14.4" x14ac:dyDescent="0.3"/>
  <cols>
    <col min="1" max="1" width="6.33203125" customWidth="1"/>
    <col min="2" max="2" width="39.88671875" customWidth="1"/>
    <col min="3" max="3" width="6.6640625" bestFit="1" customWidth="1"/>
    <col min="4" max="4" width="9" customWidth="1"/>
    <col min="5" max="5" width="14.88671875" customWidth="1"/>
    <col min="6" max="6" width="15.44140625" customWidth="1"/>
  </cols>
  <sheetData>
    <row r="11" spans="2:6" x14ac:dyDescent="0.3">
      <c r="B11" s="7" t="s">
        <v>17</v>
      </c>
      <c r="D11" s="54" t="s">
        <v>283</v>
      </c>
      <c r="E11" s="54"/>
      <c r="F11" s="54"/>
    </row>
    <row r="12" spans="2:6" x14ac:dyDescent="0.3">
      <c r="B12" s="7"/>
      <c r="D12" s="54"/>
      <c r="E12" s="54"/>
      <c r="F12" s="54"/>
    </row>
    <row r="13" spans="2:6" ht="70.2" customHeight="1" x14ac:dyDescent="0.3">
      <c r="B13" s="7"/>
      <c r="D13" s="54"/>
      <c r="E13" s="54"/>
      <c r="F13" s="54"/>
    </row>
    <row r="14" spans="2:6" x14ac:dyDescent="0.3">
      <c r="B14" s="7"/>
      <c r="D14" s="23"/>
      <c r="E14" s="23"/>
      <c r="F14" s="23"/>
    </row>
    <row r="15" spans="2:6" x14ac:dyDescent="0.3">
      <c r="B15" s="7"/>
      <c r="D15" s="23"/>
      <c r="E15" s="23"/>
      <c r="F15" s="23"/>
    </row>
    <row r="16" spans="2:6" x14ac:dyDescent="0.3">
      <c r="B16" s="7" t="s">
        <v>18</v>
      </c>
      <c r="D16" s="57" t="s">
        <v>155</v>
      </c>
      <c r="E16" s="57"/>
      <c r="F16" s="57"/>
    </row>
    <row r="17" spans="2:6" ht="15" customHeight="1" x14ac:dyDescent="0.3">
      <c r="B17" s="7" t="s">
        <v>19</v>
      </c>
      <c r="D17" s="54" t="s">
        <v>156</v>
      </c>
      <c r="E17" s="54"/>
      <c r="F17" s="54"/>
    </row>
    <row r="18" spans="2:6" x14ac:dyDescent="0.3">
      <c r="B18" s="7"/>
      <c r="D18" s="54"/>
      <c r="E18" s="54"/>
      <c r="F18" s="54"/>
    </row>
    <row r="19" spans="2:6" ht="14.4" customHeight="1" x14ac:dyDescent="0.3">
      <c r="B19" s="7" t="s">
        <v>21</v>
      </c>
      <c r="D19" s="55" t="s">
        <v>20</v>
      </c>
      <c r="E19" s="55"/>
      <c r="F19" s="55"/>
    </row>
    <row r="20" spans="2:6" ht="14.4" customHeight="1" x14ac:dyDescent="0.3">
      <c r="B20" s="7"/>
      <c r="D20" s="55" t="s">
        <v>157</v>
      </c>
      <c r="E20" s="55"/>
      <c r="F20" s="55"/>
    </row>
    <row r="21" spans="2:6" ht="14.4" customHeight="1" x14ac:dyDescent="0.3">
      <c r="B21" s="7"/>
      <c r="D21" s="55" t="s">
        <v>158</v>
      </c>
      <c r="E21" s="55"/>
      <c r="F21" s="55"/>
    </row>
    <row r="22" spans="2:6" x14ac:dyDescent="0.3">
      <c r="B22" s="7" t="s">
        <v>15</v>
      </c>
      <c r="D22" s="55" t="s">
        <v>159</v>
      </c>
      <c r="E22" s="55"/>
      <c r="F22" s="55"/>
    </row>
    <row r="23" spans="2:6" ht="14.4" customHeight="1" x14ac:dyDescent="0.3">
      <c r="B23" s="7" t="s">
        <v>16</v>
      </c>
      <c r="D23" s="55" t="s">
        <v>160</v>
      </c>
      <c r="E23" s="55"/>
      <c r="F23" s="55"/>
    </row>
    <row r="24" spans="2:6" ht="14.4" customHeight="1" x14ac:dyDescent="0.3">
      <c r="B24" s="7" t="s">
        <v>22</v>
      </c>
      <c r="D24" s="55" t="s">
        <v>161</v>
      </c>
      <c r="E24" s="55"/>
      <c r="F24" s="55"/>
    </row>
    <row r="25" spans="2:6" x14ac:dyDescent="0.3">
      <c r="B25" s="7"/>
      <c r="D25" s="8"/>
      <c r="E25" s="8"/>
      <c r="F25" s="8"/>
    </row>
    <row r="26" spans="2:6" x14ac:dyDescent="0.3">
      <c r="B26" s="7"/>
      <c r="D26" s="8"/>
      <c r="E26" s="8"/>
      <c r="F26" s="8"/>
    </row>
    <row r="27" spans="2:6" x14ac:dyDescent="0.3">
      <c r="B27" s="7"/>
      <c r="D27" s="8"/>
      <c r="E27" s="8"/>
      <c r="F27" s="8"/>
    </row>
    <row r="28" spans="2:6" x14ac:dyDescent="0.3">
      <c r="B28" s="7"/>
      <c r="D28" s="8"/>
      <c r="E28" s="8"/>
      <c r="F28" s="8"/>
    </row>
    <row r="29" spans="2:6" x14ac:dyDescent="0.3">
      <c r="B29" s="7"/>
      <c r="D29" s="8"/>
      <c r="E29" s="8"/>
      <c r="F29" s="8"/>
    </row>
    <row r="30" spans="2:6" x14ac:dyDescent="0.3">
      <c r="B30" s="7"/>
      <c r="D30" s="8"/>
      <c r="E30" s="8"/>
      <c r="F30" s="8"/>
    </row>
    <row r="31" spans="2:6" x14ac:dyDescent="0.3">
      <c r="B31" s="7"/>
      <c r="D31" s="8"/>
      <c r="E31" s="8"/>
      <c r="F31" s="8"/>
    </row>
    <row r="32" spans="2:6" x14ac:dyDescent="0.3">
      <c r="B32" s="7"/>
      <c r="D32" s="8"/>
      <c r="E32" s="8"/>
      <c r="F32" s="8"/>
    </row>
    <row r="33" spans="2:6" x14ac:dyDescent="0.3">
      <c r="B33" s="7"/>
      <c r="D33" s="8"/>
      <c r="E33" s="8"/>
      <c r="F33" s="8"/>
    </row>
    <row r="34" spans="2:6" x14ac:dyDescent="0.3">
      <c r="B34" s="7"/>
      <c r="D34" s="8"/>
      <c r="E34" s="8"/>
      <c r="F34" s="8"/>
    </row>
    <row r="35" spans="2:6" x14ac:dyDescent="0.3">
      <c r="B35" s="7"/>
      <c r="D35" s="8"/>
      <c r="E35" s="8"/>
      <c r="F35" s="8"/>
    </row>
    <row r="36" spans="2:6" x14ac:dyDescent="0.3">
      <c r="B36" s="7"/>
      <c r="D36" s="8"/>
      <c r="E36" s="8"/>
      <c r="F36" s="8"/>
    </row>
    <row r="37" spans="2:6" x14ac:dyDescent="0.3">
      <c r="B37" s="7"/>
      <c r="D37" s="8"/>
      <c r="E37" s="8"/>
      <c r="F37" s="8"/>
    </row>
    <row r="38" spans="2:6" x14ac:dyDescent="0.3">
      <c r="B38" s="7"/>
      <c r="D38" s="8"/>
      <c r="E38" s="8"/>
      <c r="F38" s="8"/>
    </row>
    <row r="39" spans="2:6" x14ac:dyDescent="0.3">
      <c r="B39" s="7"/>
      <c r="D39" s="8"/>
      <c r="E39" s="8"/>
      <c r="F39" s="8"/>
    </row>
    <row r="40" spans="2:6" x14ac:dyDescent="0.3">
      <c r="B40" s="7"/>
      <c r="D40" s="8"/>
      <c r="E40" s="8"/>
      <c r="F40" s="8"/>
    </row>
    <row r="41" spans="2:6" x14ac:dyDescent="0.3">
      <c r="B41" s="7"/>
      <c r="D41" s="8"/>
      <c r="E41" s="8"/>
      <c r="F41" s="8"/>
    </row>
    <row r="42" spans="2:6" x14ac:dyDescent="0.3">
      <c r="B42" s="7"/>
      <c r="D42" s="8"/>
      <c r="E42" s="8"/>
      <c r="F42" s="8"/>
    </row>
    <row r="43" spans="2:6" x14ac:dyDescent="0.3">
      <c r="B43" s="7"/>
      <c r="D43" s="8"/>
      <c r="E43" s="8"/>
      <c r="F43" s="8"/>
    </row>
    <row r="44" spans="2:6" x14ac:dyDescent="0.3">
      <c r="B44" s="7"/>
      <c r="D44" s="8"/>
      <c r="E44" s="8"/>
      <c r="F44" s="8"/>
    </row>
    <row r="45" spans="2:6" x14ac:dyDescent="0.3">
      <c r="B45" s="7"/>
      <c r="D45" s="8"/>
      <c r="E45" s="8"/>
      <c r="F45" s="8"/>
    </row>
    <row r="46" spans="2:6" x14ac:dyDescent="0.3">
      <c r="B46" s="7"/>
      <c r="D46" s="8"/>
      <c r="E46" s="8"/>
      <c r="F46" s="8"/>
    </row>
    <row r="47" spans="2:6" x14ac:dyDescent="0.3">
      <c r="B47" s="7"/>
      <c r="D47" s="8"/>
      <c r="E47" s="8"/>
      <c r="F47" s="8"/>
    </row>
    <row r="48" spans="2:6" x14ac:dyDescent="0.3">
      <c r="B48" s="7"/>
      <c r="D48" s="8"/>
      <c r="E48" s="8"/>
      <c r="F48" s="8"/>
    </row>
    <row r="49" spans="2:6" x14ac:dyDescent="0.3">
      <c r="B49" s="7"/>
      <c r="D49" s="8"/>
      <c r="E49" s="8"/>
      <c r="F49" s="8"/>
    </row>
    <row r="50" spans="2:6" x14ac:dyDescent="0.3">
      <c r="B50" s="7"/>
      <c r="D50" s="8"/>
      <c r="E50" s="8"/>
      <c r="F50" s="8"/>
    </row>
    <row r="51" spans="2:6" x14ac:dyDescent="0.3">
      <c r="B51" s="7"/>
      <c r="D51" s="8"/>
      <c r="E51" s="8"/>
      <c r="F51" s="8"/>
    </row>
    <row r="52" spans="2:6" x14ac:dyDescent="0.3">
      <c r="B52" s="7"/>
      <c r="D52" s="8"/>
      <c r="E52" s="8"/>
      <c r="F52" s="8"/>
    </row>
    <row r="53" spans="2:6" x14ac:dyDescent="0.3">
      <c r="B53" s="7"/>
      <c r="D53" s="8"/>
      <c r="E53" s="8"/>
      <c r="F53" s="8"/>
    </row>
    <row r="54" spans="2:6" x14ac:dyDescent="0.3">
      <c r="B54" s="7"/>
      <c r="D54" s="8"/>
      <c r="E54" s="8"/>
      <c r="F54" s="8"/>
    </row>
    <row r="55" spans="2:6" x14ac:dyDescent="0.3">
      <c r="B55" s="7"/>
      <c r="D55" s="8"/>
      <c r="E55" s="8"/>
      <c r="F55" s="8"/>
    </row>
    <row r="56" spans="2:6" x14ac:dyDescent="0.3">
      <c r="B56" s="7"/>
      <c r="D56" s="8"/>
      <c r="E56" s="8"/>
      <c r="F56" s="8"/>
    </row>
    <row r="57" spans="2:6" x14ac:dyDescent="0.3">
      <c r="B57" s="7"/>
      <c r="D57" s="8"/>
      <c r="E57" s="8"/>
      <c r="F57" s="8"/>
    </row>
    <row r="58" spans="2:6" x14ac:dyDescent="0.3">
      <c r="B58" s="7"/>
      <c r="D58" s="8"/>
      <c r="E58" s="8"/>
      <c r="F58" s="8"/>
    </row>
    <row r="59" spans="2:6" x14ac:dyDescent="0.3">
      <c r="B59" s="7"/>
      <c r="D59" s="8"/>
      <c r="E59" s="8"/>
      <c r="F59" s="8"/>
    </row>
    <row r="60" spans="2:6" x14ac:dyDescent="0.3">
      <c r="B60" s="7"/>
      <c r="D60" s="8"/>
      <c r="E60" s="8"/>
      <c r="F60" s="8"/>
    </row>
    <row r="61" spans="2:6" x14ac:dyDescent="0.3">
      <c r="B61" s="7"/>
      <c r="D61" s="8"/>
      <c r="E61" s="8"/>
      <c r="F61" s="8"/>
    </row>
    <row r="62" spans="2:6" x14ac:dyDescent="0.3">
      <c r="B62" s="7"/>
      <c r="D62" s="8"/>
      <c r="E62" s="8"/>
      <c r="F62" s="8"/>
    </row>
    <row r="63" spans="2:6" x14ac:dyDescent="0.3">
      <c r="B63" s="7"/>
      <c r="D63" s="8"/>
      <c r="E63" s="8"/>
      <c r="F63" s="8"/>
    </row>
    <row r="64" spans="2:6" x14ac:dyDescent="0.3">
      <c r="B64" s="7"/>
      <c r="D64" s="8"/>
      <c r="E64" s="8"/>
      <c r="F64" s="8"/>
    </row>
    <row r="65" spans="1:6" x14ac:dyDescent="0.3">
      <c r="B65" s="33" t="s">
        <v>23</v>
      </c>
      <c r="D65" s="8"/>
      <c r="E65" s="8"/>
      <c r="F65" s="8"/>
    </row>
    <row r="66" spans="1:6" x14ac:dyDescent="0.3">
      <c r="A66" s="7" t="s">
        <v>24</v>
      </c>
      <c r="B66" s="7" t="s">
        <v>26</v>
      </c>
      <c r="D66" s="8"/>
      <c r="E66" s="8"/>
      <c r="F66" s="46">
        <f>F502</f>
        <v>0</v>
      </c>
    </row>
    <row r="67" spans="1:6" x14ac:dyDescent="0.3">
      <c r="A67" s="15" t="s">
        <v>25</v>
      </c>
      <c r="B67" s="15" t="s">
        <v>132</v>
      </c>
      <c r="C67" s="14"/>
      <c r="D67" s="16"/>
      <c r="E67" s="16"/>
      <c r="F67" s="48">
        <f>F526</f>
        <v>0</v>
      </c>
    </row>
    <row r="68" spans="1:6" x14ac:dyDescent="0.3">
      <c r="A68" s="7"/>
      <c r="B68" s="7" t="s">
        <v>115</v>
      </c>
      <c r="D68" s="8"/>
      <c r="E68" s="8"/>
      <c r="F68" s="46">
        <f>SUM(F66:F67)</f>
        <v>0</v>
      </c>
    </row>
    <row r="69" spans="1:6" x14ac:dyDescent="0.3">
      <c r="A69" s="7"/>
      <c r="B69" s="7" t="s">
        <v>116</v>
      </c>
      <c r="D69" s="8"/>
      <c r="E69" s="8"/>
      <c r="F69" s="46">
        <f>ROUND(((0.25*F68)),2)</f>
        <v>0</v>
      </c>
    </row>
    <row r="70" spans="1:6" x14ac:dyDescent="0.3">
      <c r="B70" s="33" t="s">
        <v>117</v>
      </c>
      <c r="D70" s="8"/>
      <c r="E70" s="8"/>
      <c r="F70" s="47">
        <f>ROUND((SUM(F68:F69)),2)</f>
        <v>0</v>
      </c>
    </row>
    <row r="71" spans="1:6" x14ac:dyDescent="0.3">
      <c r="B71" s="7"/>
      <c r="D71" s="8"/>
      <c r="E71" s="8"/>
      <c r="F71" s="8"/>
    </row>
    <row r="72" spans="1:6" x14ac:dyDescent="0.3">
      <c r="B72" s="7"/>
      <c r="D72" s="8"/>
      <c r="E72" s="8"/>
      <c r="F72" s="8"/>
    </row>
    <row r="73" spans="1:6" x14ac:dyDescent="0.3">
      <c r="B73" s="7"/>
      <c r="D73" s="8"/>
      <c r="E73" s="8"/>
      <c r="F73" s="8"/>
    </row>
    <row r="74" spans="1:6" x14ac:dyDescent="0.3">
      <c r="B74" s="7"/>
      <c r="D74" s="8"/>
      <c r="E74" s="8"/>
      <c r="F74" s="8"/>
    </row>
    <row r="75" spans="1:6" x14ac:dyDescent="0.3">
      <c r="B75" s="7"/>
      <c r="D75" s="8"/>
      <c r="E75" s="8"/>
      <c r="F75" s="8"/>
    </row>
    <row r="76" spans="1:6" x14ac:dyDescent="0.3">
      <c r="B76" s="7"/>
      <c r="D76" s="8"/>
      <c r="E76" s="8"/>
      <c r="F76" s="8"/>
    </row>
    <row r="77" spans="1:6" x14ac:dyDescent="0.3">
      <c r="B77" s="7"/>
      <c r="D77" s="8"/>
      <c r="E77" s="8"/>
      <c r="F77" s="8"/>
    </row>
    <row r="78" spans="1:6" x14ac:dyDescent="0.3">
      <c r="B78" s="7"/>
      <c r="D78" s="8"/>
      <c r="E78" s="8"/>
      <c r="F78" s="8"/>
    </row>
    <row r="79" spans="1:6" x14ac:dyDescent="0.3">
      <c r="B79" s="7"/>
      <c r="D79" s="8"/>
      <c r="E79" s="8"/>
      <c r="F79" s="8"/>
    </row>
    <row r="80" spans="1:6" x14ac:dyDescent="0.3">
      <c r="B80" s="7"/>
      <c r="D80" s="8"/>
      <c r="E80" s="8"/>
      <c r="F80" s="8"/>
    </row>
    <row r="81" spans="2:6" x14ac:dyDescent="0.3">
      <c r="B81" s="7"/>
      <c r="D81" s="8"/>
      <c r="E81" s="8"/>
      <c r="F81" s="8"/>
    </row>
    <row r="82" spans="2:6" x14ac:dyDescent="0.3">
      <c r="B82" s="7"/>
      <c r="D82" s="8"/>
      <c r="E82" s="8"/>
      <c r="F82" s="8"/>
    </row>
    <row r="83" spans="2:6" x14ac:dyDescent="0.3">
      <c r="B83" s="7"/>
      <c r="D83" s="8"/>
      <c r="E83" s="8"/>
      <c r="F83" s="8"/>
    </row>
    <row r="84" spans="2:6" x14ac:dyDescent="0.3">
      <c r="B84" s="7"/>
      <c r="D84" s="8"/>
      <c r="E84" s="8"/>
      <c r="F84" s="8"/>
    </row>
    <row r="85" spans="2:6" x14ac:dyDescent="0.3">
      <c r="B85" s="7"/>
      <c r="D85" s="8"/>
      <c r="E85" s="8"/>
      <c r="F85" s="8"/>
    </row>
    <row r="86" spans="2:6" x14ac:dyDescent="0.3">
      <c r="B86" s="7"/>
      <c r="D86" s="8"/>
      <c r="E86" s="8"/>
      <c r="F86" s="8"/>
    </row>
    <row r="87" spans="2:6" x14ac:dyDescent="0.3">
      <c r="B87" s="7"/>
      <c r="D87" s="8"/>
      <c r="E87" s="8"/>
      <c r="F87" s="8"/>
    </row>
    <row r="88" spans="2:6" x14ac:dyDescent="0.3">
      <c r="B88" s="7"/>
      <c r="D88" s="8"/>
      <c r="E88" s="8"/>
      <c r="F88" s="8"/>
    </row>
    <row r="89" spans="2:6" x14ac:dyDescent="0.3">
      <c r="B89" s="7"/>
      <c r="D89" s="8"/>
      <c r="E89" s="8"/>
      <c r="F89" s="8"/>
    </row>
    <row r="90" spans="2:6" x14ac:dyDescent="0.3">
      <c r="B90" s="7"/>
      <c r="D90" s="8"/>
      <c r="E90" s="8"/>
      <c r="F90" s="8"/>
    </row>
    <row r="91" spans="2:6" x14ac:dyDescent="0.3">
      <c r="B91" s="7"/>
      <c r="D91" s="8"/>
      <c r="E91" s="8"/>
      <c r="F91" s="8"/>
    </row>
    <row r="92" spans="2:6" x14ac:dyDescent="0.3">
      <c r="B92" s="7"/>
      <c r="D92" s="8"/>
      <c r="E92" s="8"/>
      <c r="F92" s="8"/>
    </row>
    <row r="93" spans="2:6" x14ac:dyDescent="0.3">
      <c r="B93" s="7"/>
      <c r="D93" s="8"/>
      <c r="E93" s="8"/>
      <c r="F93" s="8"/>
    </row>
    <row r="94" spans="2:6" x14ac:dyDescent="0.3">
      <c r="B94" s="7"/>
      <c r="D94" s="8"/>
      <c r="E94" s="8"/>
      <c r="F94" s="8"/>
    </row>
    <row r="95" spans="2:6" x14ac:dyDescent="0.3">
      <c r="B95" s="7"/>
      <c r="D95" s="8"/>
      <c r="E95" s="8"/>
      <c r="F95" s="8"/>
    </row>
    <row r="96" spans="2:6" x14ac:dyDescent="0.3">
      <c r="B96" s="7"/>
      <c r="D96" s="8"/>
      <c r="E96" s="8"/>
      <c r="F96" s="8"/>
    </row>
    <row r="97" spans="1:6" x14ac:dyDescent="0.3">
      <c r="A97" s="56" t="s">
        <v>27</v>
      </c>
      <c r="B97" s="56"/>
      <c r="C97" s="56"/>
      <c r="D97" s="56"/>
      <c r="E97" s="56"/>
      <c r="F97" s="8"/>
    </row>
    <row r="98" spans="1:6" x14ac:dyDescent="0.3">
      <c r="A98" s="5"/>
      <c r="B98" s="5"/>
      <c r="C98" s="2"/>
      <c r="D98" s="2"/>
      <c r="E98" s="2"/>
      <c r="F98" s="8"/>
    </row>
    <row r="99" spans="1:6" ht="49.2" customHeight="1" x14ac:dyDescent="0.3">
      <c r="A99" s="22"/>
      <c r="B99" s="51" t="s">
        <v>162</v>
      </c>
      <c r="C99" s="51"/>
      <c r="D99" s="51"/>
      <c r="E99" s="51"/>
      <c r="F99" s="51"/>
    </row>
    <row r="100" spans="1:6" x14ac:dyDescent="0.3">
      <c r="A100" s="5"/>
      <c r="B100" s="5"/>
      <c r="C100" s="2"/>
      <c r="D100" s="2"/>
      <c r="E100" s="2"/>
      <c r="F100" s="8"/>
    </row>
    <row r="101" spans="1:6" ht="60.6" customHeight="1" x14ac:dyDescent="0.3">
      <c r="B101" s="51" t="s">
        <v>28</v>
      </c>
      <c r="C101" s="51"/>
      <c r="D101" s="51"/>
      <c r="E101" s="51"/>
      <c r="F101" s="51"/>
    </row>
    <row r="102" spans="1:6" x14ac:dyDescent="0.3">
      <c r="A102" s="5"/>
      <c r="B102" s="5"/>
      <c r="C102" s="2"/>
      <c r="D102" s="2"/>
      <c r="E102" s="2"/>
      <c r="F102" s="8"/>
    </row>
    <row r="103" spans="1:6" ht="87.6" customHeight="1" x14ac:dyDescent="0.3">
      <c r="B103" s="50" t="s">
        <v>163</v>
      </c>
      <c r="C103" s="50"/>
      <c r="D103" s="50"/>
      <c r="E103" s="50"/>
      <c r="F103" s="50"/>
    </row>
    <row r="104" spans="1:6" ht="15" customHeight="1" x14ac:dyDescent="0.3">
      <c r="B104" s="38"/>
      <c r="C104" s="38"/>
      <c r="D104" s="38"/>
      <c r="E104" s="38"/>
      <c r="F104" s="38"/>
    </row>
    <row r="105" spans="1:6" ht="132" customHeight="1" x14ac:dyDescent="0.3">
      <c r="B105" s="50" t="s">
        <v>172</v>
      </c>
      <c r="C105" s="50"/>
      <c r="D105" s="50"/>
      <c r="E105" s="50"/>
      <c r="F105" s="50"/>
    </row>
    <row r="106" spans="1:6" x14ac:dyDescent="0.3">
      <c r="A106" s="5"/>
      <c r="B106" s="5"/>
      <c r="C106" s="2"/>
      <c r="D106" s="2"/>
      <c r="E106" s="2"/>
      <c r="F106" s="8"/>
    </row>
    <row r="107" spans="1:6" ht="88.8" customHeight="1" x14ac:dyDescent="0.3">
      <c r="B107" s="51" t="s">
        <v>29</v>
      </c>
      <c r="C107" s="51"/>
      <c r="D107" s="51"/>
      <c r="E107" s="51"/>
      <c r="F107" s="51"/>
    </row>
    <row r="108" spans="1:6" x14ac:dyDescent="0.3">
      <c r="A108" s="5"/>
      <c r="B108" s="5"/>
      <c r="C108" s="2"/>
      <c r="D108" s="2"/>
      <c r="E108" s="2"/>
      <c r="F108" s="8"/>
    </row>
    <row r="109" spans="1:6" ht="33.6" customHeight="1" x14ac:dyDescent="0.3">
      <c r="A109" s="5"/>
      <c r="B109" s="53" t="s">
        <v>164</v>
      </c>
      <c r="C109" s="53"/>
      <c r="D109" s="53"/>
      <c r="E109" s="53"/>
      <c r="F109" s="53"/>
    </row>
    <row r="110" spans="1:6" x14ac:dyDescent="0.3">
      <c r="A110" s="5"/>
      <c r="B110" s="5"/>
      <c r="C110" s="2"/>
      <c r="D110" s="2"/>
      <c r="E110" s="2"/>
      <c r="F110" s="8"/>
    </row>
    <row r="111" spans="1:6" ht="87" customHeight="1" x14ac:dyDescent="0.3">
      <c r="B111" s="51" t="s">
        <v>165</v>
      </c>
      <c r="C111" s="51"/>
      <c r="D111" s="51"/>
      <c r="E111" s="51"/>
      <c r="F111" s="51"/>
    </row>
    <row r="112" spans="1:6" x14ac:dyDescent="0.3">
      <c r="A112" s="5"/>
      <c r="B112" s="5"/>
      <c r="C112" s="2"/>
      <c r="D112" s="2"/>
      <c r="E112" s="2"/>
      <c r="F112" s="8"/>
    </row>
    <row r="113" spans="1:6" ht="30" customHeight="1" x14ac:dyDescent="0.3">
      <c r="B113" s="52" t="s">
        <v>0</v>
      </c>
      <c r="C113" s="52"/>
      <c r="D113" s="52"/>
      <c r="E113" s="52"/>
      <c r="F113" s="52"/>
    </row>
    <row r="114" spans="1:6" x14ac:dyDescent="0.3">
      <c r="A114" s="5"/>
      <c r="B114" s="5"/>
      <c r="C114" s="2"/>
      <c r="D114" s="2"/>
      <c r="E114" s="2"/>
      <c r="F114" s="8"/>
    </row>
    <row r="115" spans="1:6" ht="42" customHeight="1" x14ac:dyDescent="0.3">
      <c r="B115" s="52" t="s">
        <v>1</v>
      </c>
      <c r="C115" s="52"/>
      <c r="D115" s="52"/>
      <c r="E115" s="52"/>
      <c r="F115" s="52"/>
    </row>
    <row r="116" spans="1:6" ht="15" customHeight="1" x14ac:dyDescent="0.3">
      <c r="A116" s="6"/>
      <c r="B116" s="6"/>
      <c r="C116" s="6"/>
      <c r="D116" s="6"/>
      <c r="E116" s="6"/>
      <c r="F116" s="8"/>
    </row>
    <row r="117" spans="1:6" x14ac:dyDescent="0.3">
      <c r="A117" s="9" t="s">
        <v>34</v>
      </c>
      <c r="B117" s="9" t="s">
        <v>35</v>
      </c>
      <c r="C117" s="9" t="s">
        <v>36</v>
      </c>
      <c r="D117" s="10" t="s">
        <v>37</v>
      </c>
      <c r="E117" s="10" t="s">
        <v>38</v>
      </c>
      <c r="F117" s="10" t="s">
        <v>39</v>
      </c>
    </row>
    <row r="118" spans="1:6" x14ac:dyDescent="0.3">
      <c r="A118" s="11"/>
      <c r="B118" s="11"/>
      <c r="C118" s="11"/>
      <c r="D118" s="12"/>
      <c r="E118" s="12"/>
      <c r="F118" s="12"/>
    </row>
    <row r="119" spans="1:6" ht="15.6" x14ac:dyDescent="0.3">
      <c r="A119" s="35" t="s">
        <v>24</v>
      </c>
      <c r="B119" s="36" t="s">
        <v>30</v>
      </c>
      <c r="D119" s="8"/>
      <c r="E119" s="8"/>
      <c r="F119" s="8"/>
    </row>
    <row r="120" spans="1:6" x14ac:dyDescent="0.3">
      <c r="B120" s="7"/>
      <c r="D120" s="8"/>
      <c r="E120" s="8"/>
      <c r="F120" s="8"/>
    </row>
    <row r="121" spans="1:6" x14ac:dyDescent="0.3">
      <c r="A121" s="32" t="s">
        <v>31</v>
      </c>
      <c r="B121" s="33" t="s">
        <v>32</v>
      </c>
      <c r="D121" s="8"/>
      <c r="E121" s="8"/>
      <c r="F121" s="8"/>
    </row>
    <row r="122" spans="1:6" x14ac:dyDescent="0.3">
      <c r="B122" s="7"/>
      <c r="D122" s="8"/>
      <c r="E122" s="8"/>
      <c r="F122" s="8"/>
    </row>
    <row r="123" spans="1:6" x14ac:dyDescent="0.3">
      <c r="A123" t="s">
        <v>33</v>
      </c>
      <c r="B123" s="7" t="s">
        <v>2</v>
      </c>
      <c r="D123" s="8"/>
      <c r="E123" s="8"/>
      <c r="F123" s="8"/>
    </row>
    <row r="124" spans="1:6" x14ac:dyDescent="0.3">
      <c r="B124" s="7"/>
      <c r="D124" s="8"/>
      <c r="E124" s="8"/>
      <c r="F124" s="8"/>
    </row>
    <row r="125" spans="1:6" ht="264.60000000000002" customHeight="1" x14ac:dyDescent="0.3">
      <c r="A125" s="3" t="s">
        <v>3</v>
      </c>
      <c r="B125" s="13" t="s">
        <v>166</v>
      </c>
      <c r="C125" s="39" t="s">
        <v>4</v>
      </c>
      <c r="D125" s="4">
        <v>1</v>
      </c>
      <c r="E125" s="58">
        <v>0</v>
      </c>
      <c r="F125" s="59">
        <f>ROUND(D125*E125,2)</f>
        <v>0</v>
      </c>
    </row>
    <row r="126" spans="1:6" x14ac:dyDescent="0.3">
      <c r="B126" s="7"/>
      <c r="D126" s="8"/>
      <c r="E126" s="60"/>
      <c r="F126" s="60"/>
    </row>
    <row r="127" spans="1:6" ht="249.6" customHeight="1" x14ac:dyDescent="0.3">
      <c r="A127" s="3" t="s">
        <v>5</v>
      </c>
      <c r="B127" s="13" t="s">
        <v>174</v>
      </c>
      <c r="C127" s="17" t="s">
        <v>8</v>
      </c>
      <c r="D127" s="4">
        <v>350</v>
      </c>
      <c r="E127" s="58">
        <v>0</v>
      </c>
      <c r="F127" s="59">
        <f>ROUND(D127*E127,2)</f>
        <v>0</v>
      </c>
    </row>
    <row r="128" spans="1:6" ht="15" customHeight="1" x14ac:dyDescent="0.3">
      <c r="A128" s="3"/>
      <c r="B128" s="13"/>
      <c r="D128" s="4"/>
      <c r="E128" s="58"/>
      <c r="F128" s="59"/>
    </row>
    <row r="129" spans="1:6" x14ac:dyDescent="0.3">
      <c r="A129" s="3"/>
      <c r="B129" s="13"/>
      <c r="D129" s="4"/>
      <c r="E129" s="58"/>
      <c r="F129" s="59"/>
    </row>
    <row r="130" spans="1:6" x14ac:dyDescent="0.3">
      <c r="A130" s="9" t="s">
        <v>34</v>
      </c>
      <c r="B130" s="9" t="s">
        <v>35</v>
      </c>
      <c r="C130" s="9" t="s">
        <v>36</v>
      </c>
      <c r="D130" s="10" t="s">
        <v>37</v>
      </c>
      <c r="E130" s="61" t="s">
        <v>38</v>
      </c>
      <c r="F130" s="61" t="s">
        <v>39</v>
      </c>
    </row>
    <row r="131" spans="1:6" x14ac:dyDescent="0.3">
      <c r="A131" s="11"/>
      <c r="B131" s="11"/>
      <c r="C131" s="11"/>
      <c r="D131" s="12"/>
      <c r="E131" s="62"/>
      <c r="F131" s="62"/>
    </row>
    <row r="132" spans="1:6" ht="190.8" customHeight="1" x14ac:dyDescent="0.3">
      <c r="A132" s="3" t="s">
        <v>7</v>
      </c>
      <c r="B132" s="13" t="s">
        <v>173</v>
      </c>
      <c r="C132" s="17" t="s">
        <v>8</v>
      </c>
      <c r="D132" s="4">
        <v>250</v>
      </c>
      <c r="E132" s="58">
        <v>0</v>
      </c>
      <c r="F132" s="59">
        <f>ROUND(D132*E132,2)</f>
        <v>0</v>
      </c>
    </row>
    <row r="133" spans="1:6" ht="15" customHeight="1" x14ac:dyDescent="0.3">
      <c r="B133" s="7"/>
      <c r="D133" s="8"/>
      <c r="E133" s="60"/>
      <c r="F133" s="60"/>
    </row>
    <row r="134" spans="1:6" ht="259.2" x14ac:dyDescent="0.3">
      <c r="A134" s="3" t="s">
        <v>9</v>
      </c>
      <c r="B134" s="18" t="s">
        <v>40</v>
      </c>
      <c r="C134" s="17" t="s">
        <v>8</v>
      </c>
      <c r="D134" s="4">
        <v>50</v>
      </c>
      <c r="E134" s="58">
        <v>0</v>
      </c>
      <c r="F134" s="59">
        <f>ROUND(D134*E134,2)</f>
        <v>0</v>
      </c>
    </row>
    <row r="135" spans="1:6" x14ac:dyDescent="0.3">
      <c r="E135" s="63"/>
      <c r="F135" s="63"/>
    </row>
    <row r="136" spans="1:6" ht="206.4" customHeight="1" x14ac:dyDescent="0.3">
      <c r="A136" s="3" t="s">
        <v>12</v>
      </c>
      <c r="B136" s="18" t="s">
        <v>175</v>
      </c>
      <c r="C136" s="17" t="s">
        <v>4</v>
      </c>
      <c r="D136" s="4">
        <v>1</v>
      </c>
      <c r="E136" s="58">
        <v>0</v>
      </c>
      <c r="F136" s="59">
        <f>ROUND(D136*E136,2)</f>
        <v>0</v>
      </c>
    </row>
    <row r="137" spans="1:6" ht="15" customHeight="1" x14ac:dyDescent="0.3">
      <c r="A137" s="9" t="s">
        <v>34</v>
      </c>
      <c r="B137" s="9" t="s">
        <v>35</v>
      </c>
      <c r="C137" s="9" t="s">
        <v>36</v>
      </c>
      <c r="D137" s="10" t="s">
        <v>37</v>
      </c>
      <c r="E137" s="61" t="s">
        <v>38</v>
      </c>
      <c r="F137" s="61" t="s">
        <v>39</v>
      </c>
    </row>
    <row r="138" spans="1:6" x14ac:dyDescent="0.3">
      <c r="A138" s="11"/>
      <c r="B138" s="11"/>
      <c r="C138" s="11"/>
      <c r="D138" s="12"/>
      <c r="E138" s="62"/>
      <c r="F138" s="62"/>
    </row>
    <row r="139" spans="1:6" ht="321" customHeight="1" x14ac:dyDescent="0.3">
      <c r="A139" s="3" t="s">
        <v>50</v>
      </c>
      <c r="B139" s="18" t="s">
        <v>180</v>
      </c>
      <c r="C139" s="17" t="s">
        <v>4</v>
      </c>
      <c r="D139" s="4">
        <v>1</v>
      </c>
      <c r="E139" s="58">
        <v>0</v>
      </c>
      <c r="F139" s="59">
        <f>ROUND(D139*E139,2)</f>
        <v>0</v>
      </c>
    </row>
    <row r="140" spans="1:6" x14ac:dyDescent="0.3">
      <c r="B140" s="7"/>
      <c r="C140" s="17"/>
      <c r="D140" s="8"/>
      <c r="E140" s="60"/>
      <c r="F140" s="60"/>
    </row>
    <row r="141" spans="1:6" ht="117" customHeight="1" x14ac:dyDescent="0.3">
      <c r="A141" s="3" t="s">
        <v>51</v>
      </c>
      <c r="B141" s="18" t="s">
        <v>167</v>
      </c>
      <c r="C141" s="17" t="s">
        <v>8</v>
      </c>
      <c r="D141" s="4">
        <v>8</v>
      </c>
      <c r="E141" s="58">
        <v>0</v>
      </c>
      <c r="F141" s="59">
        <f>ROUND(D141*E141,2)</f>
        <v>0</v>
      </c>
    </row>
    <row r="142" spans="1:6" x14ac:dyDescent="0.3">
      <c r="A142" s="3"/>
      <c r="B142" s="18"/>
      <c r="C142" s="17"/>
      <c r="D142" s="4"/>
      <c r="E142" s="58"/>
      <c r="F142" s="59"/>
    </row>
    <row r="143" spans="1:6" ht="87" customHeight="1" x14ac:dyDescent="0.3">
      <c r="A143" s="3" t="s">
        <v>53</v>
      </c>
      <c r="B143" s="18" t="s">
        <v>176</v>
      </c>
      <c r="C143" s="17" t="s">
        <v>4</v>
      </c>
      <c r="D143" s="4">
        <v>1</v>
      </c>
      <c r="E143" s="58">
        <v>0</v>
      </c>
      <c r="F143" s="59">
        <f>ROUND(D143*E143,2)</f>
        <v>0</v>
      </c>
    </row>
    <row r="144" spans="1:6" x14ac:dyDescent="0.3">
      <c r="A144" s="3"/>
      <c r="B144" s="18"/>
      <c r="C144" s="17"/>
      <c r="D144" s="4"/>
      <c r="E144" s="58"/>
      <c r="F144" s="59"/>
    </row>
    <row r="145" spans="1:6" ht="103.2" customHeight="1" x14ac:dyDescent="0.3">
      <c r="A145" s="3" t="s">
        <v>55</v>
      </c>
      <c r="B145" s="18" t="s">
        <v>177</v>
      </c>
      <c r="C145" s="17" t="s">
        <v>4</v>
      </c>
      <c r="D145" s="4">
        <v>1</v>
      </c>
      <c r="E145" s="58">
        <v>0</v>
      </c>
      <c r="F145" s="59">
        <f>ROUND(D145*E145,2)</f>
        <v>0</v>
      </c>
    </row>
    <row r="146" spans="1:6" x14ac:dyDescent="0.3">
      <c r="E146" s="63"/>
      <c r="F146" s="63"/>
    </row>
    <row r="147" spans="1:6" x14ac:dyDescent="0.3">
      <c r="A147" s="14" t="s">
        <v>33</v>
      </c>
      <c r="B147" s="15" t="s">
        <v>41</v>
      </c>
      <c r="C147" s="14"/>
      <c r="D147" s="16"/>
      <c r="E147" s="64"/>
      <c r="F147" s="65">
        <f>ROUND(SUM(F125:F145),2)</f>
        <v>0</v>
      </c>
    </row>
    <row r="148" spans="1:6" x14ac:dyDescent="0.3">
      <c r="B148" s="7"/>
      <c r="D148" s="8"/>
      <c r="E148" s="60"/>
      <c r="F148" s="60"/>
    </row>
    <row r="149" spans="1:6" x14ac:dyDescent="0.3">
      <c r="B149" s="7"/>
      <c r="D149" s="8"/>
      <c r="E149" s="60"/>
      <c r="F149" s="60"/>
    </row>
    <row r="150" spans="1:6" ht="15" customHeight="1" x14ac:dyDescent="0.3">
      <c r="A150" s="9" t="s">
        <v>34</v>
      </c>
      <c r="B150" s="9" t="s">
        <v>35</v>
      </c>
      <c r="C150" s="9" t="s">
        <v>36</v>
      </c>
      <c r="D150" s="10" t="s">
        <v>37</v>
      </c>
      <c r="E150" s="61" t="s">
        <v>38</v>
      </c>
      <c r="F150" s="61" t="s">
        <v>39</v>
      </c>
    </row>
    <row r="151" spans="1:6" x14ac:dyDescent="0.3">
      <c r="B151" s="7"/>
      <c r="D151" s="8"/>
      <c r="E151" s="60"/>
      <c r="F151" s="60"/>
    </row>
    <row r="152" spans="1:6" ht="14.1" customHeight="1" x14ac:dyDescent="0.3">
      <c r="A152" t="s">
        <v>42</v>
      </c>
      <c r="B152" s="7" t="s">
        <v>43</v>
      </c>
      <c r="D152" s="8"/>
      <c r="E152" s="60"/>
      <c r="F152" s="60"/>
    </row>
    <row r="153" spans="1:6" x14ac:dyDescent="0.3">
      <c r="B153" s="7"/>
      <c r="D153" s="8"/>
      <c r="E153" s="60"/>
      <c r="F153" s="60"/>
    </row>
    <row r="154" spans="1:6" ht="161.4" customHeight="1" x14ac:dyDescent="0.3">
      <c r="A154" s="3" t="s">
        <v>3</v>
      </c>
      <c r="B154" s="18" t="s">
        <v>168</v>
      </c>
      <c r="C154" s="17" t="s">
        <v>8</v>
      </c>
      <c r="D154" s="19">
        <v>50</v>
      </c>
      <c r="E154" s="66">
        <v>0</v>
      </c>
      <c r="F154" s="67">
        <f>ROUND(D154*E154,2)</f>
        <v>0</v>
      </c>
    </row>
    <row r="155" spans="1:6" x14ac:dyDescent="0.3">
      <c r="B155" s="7"/>
      <c r="C155" s="17"/>
      <c r="D155" s="8"/>
      <c r="E155" s="60"/>
      <c r="F155" s="60"/>
    </row>
    <row r="156" spans="1:6" ht="187.8" customHeight="1" x14ac:dyDescent="0.3">
      <c r="A156" s="3" t="s">
        <v>5</v>
      </c>
      <c r="B156" s="18" t="s">
        <v>179</v>
      </c>
      <c r="C156" s="17" t="s">
        <v>44</v>
      </c>
      <c r="D156" s="19">
        <v>45</v>
      </c>
      <c r="E156" s="66">
        <v>0</v>
      </c>
      <c r="F156" s="67">
        <f>ROUND(D156*E156,2)</f>
        <v>0</v>
      </c>
    </row>
    <row r="157" spans="1:6" x14ac:dyDescent="0.3">
      <c r="B157" s="7"/>
      <c r="D157" s="8"/>
      <c r="E157" s="60"/>
      <c r="F157" s="60"/>
    </row>
    <row r="158" spans="1:6" ht="230.4" x14ac:dyDescent="0.3">
      <c r="A158" s="3" t="s">
        <v>7</v>
      </c>
      <c r="B158" s="18" t="s">
        <v>178</v>
      </c>
      <c r="C158" s="17" t="s">
        <v>10</v>
      </c>
      <c r="D158" s="4">
        <v>10</v>
      </c>
      <c r="E158" s="58">
        <v>0</v>
      </c>
      <c r="F158" s="59">
        <f>ROUND(D158*E158,2)</f>
        <v>0</v>
      </c>
    </row>
    <row r="159" spans="1:6" x14ac:dyDescent="0.3">
      <c r="B159" s="7"/>
      <c r="D159" s="8"/>
      <c r="E159" s="60"/>
      <c r="F159" s="60"/>
    </row>
    <row r="160" spans="1:6" x14ac:dyDescent="0.3">
      <c r="A160" s="9" t="s">
        <v>34</v>
      </c>
      <c r="B160" s="9" t="s">
        <v>35</v>
      </c>
      <c r="C160" s="9" t="s">
        <v>36</v>
      </c>
      <c r="D160" s="10" t="s">
        <v>37</v>
      </c>
      <c r="E160" s="61" t="s">
        <v>38</v>
      </c>
      <c r="F160" s="61" t="s">
        <v>39</v>
      </c>
    </row>
    <row r="161" spans="1:6" x14ac:dyDescent="0.3">
      <c r="B161" s="7"/>
      <c r="D161" s="8"/>
      <c r="E161" s="60"/>
      <c r="F161" s="60"/>
    </row>
    <row r="162" spans="1:6" ht="231.6" customHeight="1" x14ac:dyDescent="0.3">
      <c r="A162" s="3" t="s">
        <v>9</v>
      </c>
      <c r="B162" s="18" t="s">
        <v>45</v>
      </c>
      <c r="C162" s="17" t="s">
        <v>10</v>
      </c>
      <c r="D162" s="4">
        <v>12.5</v>
      </c>
      <c r="E162" s="58">
        <v>0</v>
      </c>
      <c r="F162" s="59">
        <f>ROUND(D162*E162,2)</f>
        <v>0</v>
      </c>
    </row>
    <row r="163" spans="1:6" x14ac:dyDescent="0.3">
      <c r="A163" s="3"/>
      <c r="B163" s="18"/>
      <c r="C163" s="17"/>
      <c r="D163" s="4"/>
      <c r="E163" s="58"/>
      <c r="F163" s="59"/>
    </row>
    <row r="164" spans="1:6" ht="100.8" x14ac:dyDescent="0.3">
      <c r="A164" s="3" t="s">
        <v>12</v>
      </c>
      <c r="B164" s="18" t="s">
        <v>52</v>
      </c>
      <c r="C164" s="17" t="s">
        <v>8</v>
      </c>
      <c r="D164" s="4">
        <v>475</v>
      </c>
      <c r="E164" s="58">
        <v>0</v>
      </c>
      <c r="F164" s="59">
        <f>ROUND(D164*E164,2)</f>
        <v>0</v>
      </c>
    </row>
    <row r="165" spans="1:6" x14ac:dyDescent="0.3">
      <c r="A165" s="3"/>
      <c r="B165" s="18"/>
      <c r="C165" s="17"/>
      <c r="D165" s="4"/>
      <c r="E165" s="58"/>
      <c r="F165" s="59"/>
    </row>
    <row r="166" spans="1:6" ht="129.6" x14ac:dyDescent="0.3">
      <c r="A166" s="3" t="s">
        <v>50</v>
      </c>
      <c r="B166" s="18" t="s">
        <v>169</v>
      </c>
      <c r="C166" s="17" t="s">
        <v>8</v>
      </c>
      <c r="D166" s="4">
        <v>100</v>
      </c>
      <c r="E166" s="58">
        <v>0</v>
      </c>
      <c r="F166" s="59">
        <f>ROUND(D166*E166,2)</f>
        <v>0</v>
      </c>
    </row>
    <row r="167" spans="1:6" x14ac:dyDescent="0.3">
      <c r="A167" s="3"/>
      <c r="B167" s="18"/>
      <c r="C167" s="17"/>
      <c r="D167" s="4"/>
      <c r="E167" s="58"/>
      <c r="F167" s="59"/>
    </row>
    <row r="168" spans="1:6" ht="161.4" customHeight="1" x14ac:dyDescent="0.3">
      <c r="A168" s="1" t="s">
        <v>51</v>
      </c>
      <c r="B168" s="18" t="s">
        <v>181</v>
      </c>
      <c r="C168" s="17" t="s">
        <v>44</v>
      </c>
      <c r="D168" s="26">
        <v>150</v>
      </c>
      <c r="E168" s="58">
        <v>0</v>
      </c>
      <c r="F168" s="59">
        <f t="shared" ref="F168:F178" si="0">ROUND(D168*E168,2)</f>
        <v>0</v>
      </c>
    </row>
    <row r="169" spans="1:6" x14ac:dyDescent="0.3">
      <c r="B169" s="7"/>
      <c r="D169" s="8"/>
      <c r="E169" s="60"/>
      <c r="F169" s="60"/>
    </row>
    <row r="170" spans="1:6" x14ac:dyDescent="0.3">
      <c r="A170" s="9" t="s">
        <v>34</v>
      </c>
      <c r="B170" s="9" t="s">
        <v>35</v>
      </c>
      <c r="C170" s="9" t="s">
        <v>36</v>
      </c>
      <c r="D170" s="10" t="s">
        <v>37</v>
      </c>
      <c r="E170" s="61" t="s">
        <v>38</v>
      </c>
      <c r="F170" s="61" t="s">
        <v>39</v>
      </c>
    </row>
    <row r="171" spans="1:6" x14ac:dyDescent="0.3">
      <c r="A171" s="1"/>
      <c r="B171" s="29"/>
      <c r="C171" s="17"/>
      <c r="D171" s="26"/>
      <c r="E171" s="58"/>
      <c r="F171" s="59"/>
    </row>
    <row r="172" spans="1:6" ht="144" customHeight="1" x14ac:dyDescent="0.3">
      <c r="A172" s="1" t="s">
        <v>53</v>
      </c>
      <c r="B172" s="18" t="s">
        <v>182</v>
      </c>
      <c r="C172" s="17" t="s">
        <v>11</v>
      </c>
      <c r="D172" s="26">
        <v>10</v>
      </c>
      <c r="E172" s="58">
        <v>0</v>
      </c>
      <c r="F172" s="59">
        <f t="shared" si="0"/>
        <v>0</v>
      </c>
    </row>
    <row r="173" spans="1:6" x14ac:dyDescent="0.3">
      <c r="A173" s="1"/>
      <c r="B173" s="29"/>
      <c r="C173" s="17"/>
      <c r="D173" s="26"/>
      <c r="E173" s="58"/>
      <c r="F173" s="59"/>
    </row>
    <row r="174" spans="1:6" ht="71.400000000000006" customHeight="1" x14ac:dyDescent="0.3">
      <c r="A174" s="1" t="s">
        <v>55</v>
      </c>
      <c r="B174" s="18" t="s">
        <v>170</v>
      </c>
      <c r="C174" s="17" t="s">
        <v>8</v>
      </c>
      <c r="D174" s="26">
        <v>275</v>
      </c>
      <c r="E174" s="58">
        <v>0</v>
      </c>
      <c r="F174" s="59">
        <f t="shared" si="0"/>
        <v>0</v>
      </c>
    </row>
    <row r="175" spans="1:6" x14ac:dyDescent="0.3">
      <c r="A175" s="1"/>
      <c r="B175" s="29"/>
      <c r="C175" s="17"/>
      <c r="D175" s="26"/>
      <c r="E175" s="58"/>
      <c r="F175" s="59"/>
    </row>
    <row r="176" spans="1:6" ht="70.2" customHeight="1" x14ac:dyDescent="0.3">
      <c r="A176" s="1" t="s">
        <v>139</v>
      </c>
      <c r="B176" s="18" t="s">
        <v>183</v>
      </c>
      <c r="C176" s="17" t="s">
        <v>8</v>
      </c>
      <c r="D176" s="26">
        <v>40</v>
      </c>
      <c r="E176" s="58">
        <v>0</v>
      </c>
      <c r="F176" s="59">
        <f t="shared" si="0"/>
        <v>0</v>
      </c>
    </row>
    <row r="177" spans="1:6" x14ac:dyDescent="0.3">
      <c r="A177" s="1"/>
      <c r="B177" s="29"/>
      <c r="C177" s="17"/>
      <c r="D177" s="26"/>
      <c r="E177" s="58"/>
      <c r="F177" s="59"/>
    </row>
    <row r="178" spans="1:6" ht="117" customHeight="1" x14ac:dyDescent="0.3">
      <c r="A178" s="1" t="s">
        <v>142</v>
      </c>
      <c r="B178" s="18" t="s">
        <v>184</v>
      </c>
      <c r="C178" s="17" t="s">
        <v>11</v>
      </c>
      <c r="D178" s="26">
        <v>500</v>
      </c>
      <c r="E178" s="58">
        <v>0</v>
      </c>
      <c r="F178" s="59">
        <f t="shared" si="0"/>
        <v>0</v>
      </c>
    </row>
    <row r="179" spans="1:6" x14ac:dyDescent="0.3">
      <c r="A179" s="1"/>
      <c r="B179" s="29"/>
      <c r="C179" s="17"/>
      <c r="D179" s="26"/>
      <c r="E179" s="58"/>
      <c r="F179" s="59"/>
    </row>
    <row r="180" spans="1:6" ht="230.4" x14ac:dyDescent="0.3">
      <c r="A180" s="3" t="s">
        <v>143</v>
      </c>
      <c r="B180" s="18" t="s">
        <v>136</v>
      </c>
      <c r="C180" s="17"/>
      <c r="D180" s="19"/>
      <c r="E180" s="66"/>
      <c r="F180" s="67"/>
    </row>
    <row r="181" spans="1:6" x14ac:dyDescent="0.3">
      <c r="B181" s="17" t="s">
        <v>133</v>
      </c>
      <c r="C181" s="17" t="s">
        <v>11</v>
      </c>
      <c r="D181">
        <v>40</v>
      </c>
      <c r="E181" s="66">
        <v>0</v>
      </c>
      <c r="F181" s="67">
        <f t="shared" ref="F181:F183" si="1">ROUND(D181*E181,2)</f>
        <v>0</v>
      </c>
    </row>
    <row r="182" spans="1:6" x14ac:dyDescent="0.3">
      <c r="B182" s="17" t="s">
        <v>134</v>
      </c>
      <c r="C182" s="17" t="s">
        <v>11</v>
      </c>
      <c r="D182">
        <v>40</v>
      </c>
      <c r="E182" s="66">
        <v>0</v>
      </c>
      <c r="F182" s="67">
        <f t="shared" si="1"/>
        <v>0</v>
      </c>
    </row>
    <row r="183" spans="1:6" x14ac:dyDescent="0.3">
      <c r="B183" s="17" t="s">
        <v>135</v>
      </c>
      <c r="C183" s="17" t="s">
        <v>11</v>
      </c>
      <c r="D183">
        <v>40</v>
      </c>
      <c r="E183" s="66">
        <v>0</v>
      </c>
      <c r="F183" s="67">
        <f t="shared" si="1"/>
        <v>0</v>
      </c>
    </row>
    <row r="184" spans="1:6" ht="9" customHeight="1" x14ac:dyDescent="0.3">
      <c r="B184" s="7"/>
      <c r="D184" s="8"/>
      <c r="E184" s="60"/>
      <c r="F184" s="60"/>
    </row>
    <row r="185" spans="1:6" x14ac:dyDescent="0.3">
      <c r="A185" s="9" t="s">
        <v>34</v>
      </c>
      <c r="B185" s="9" t="s">
        <v>35</v>
      </c>
      <c r="C185" s="9" t="s">
        <v>36</v>
      </c>
      <c r="D185" s="10" t="s">
        <v>37</v>
      </c>
      <c r="E185" s="61" t="s">
        <v>38</v>
      </c>
      <c r="F185" s="61" t="s">
        <v>39</v>
      </c>
    </row>
    <row r="186" spans="1:6" ht="11.4" customHeight="1" x14ac:dyDescent="0.3">
      <c r="E186" s="63"/>
      <c r="F186" s="63"/>
    </row>
    <row r="187" spans="1:6" ht="216" x14ac:dyDescent="0.3">
      <c r="A187" s="3" t="s">
        <v>144</v>
      </c>
      <c r="B187" s="18" t="s">
        <v>185</v>
      </c>
      <c r="C187" s="17" t="s">
        <v>11</v>
      </c>
      <c r="D187" s="30">
        <v>25</v>
      </c>
      <c r="E187" s="66">
        <v>0</v>
      </c>
      <c r="F187" s="67">
        <f>E187*D187</f>
        <v>0</v>
      </c>
    </row>
    <row r="188" spans="1:6" ht="10.8" customHeight="1" x14ac:dyDescent="0.3">
      <c r="A188" s="3"/>
      <c r="B188" s="18"/>
      <c r="C188" s="17"/>
      <c r="D188" s="30"/>
      <c r="E188" s="66"/>
      <c r="F188" s="67"/>
    </row>
    <row r="189" spans="1:6" ht="273.60000000000002" x14ac:dyDescent="0.3">
      <c r="A189" s="3" t="s">
        <v>145</v>
      </c>
      <c r="B189" s="18" t="s">
        <v>141</v>
      </c>
      <c r="C189" s="17" t="s">
        <v>11</v>
      </c>
      <c r="D189" s="30">
        <v>30</v>
      </c>
      <c r="E189" s="66">
        <v>0</v>
      </c>
      <c r="F189" s="67">
        <f>E189*D189</f>
        <v>0</v>
      </c>
    </row>
    <row r="190" spans="1:6" ht="9" customHeight="1" x14ac:dyDescent="0.3">
      <c r="E190" s="63"/>
      <c r="F190" s="63"/>
    </row>
    <row r="191" spans="1:6" ht="229.2" customHeight="1" x14ac:dyDescent="0.3">
      <c r="A191" s="3" t="s">
        <v>146</v>
      </c>
      <c r="B191" s="18" t="s">
        <v>186</v>
      </c>
      <c r="C191" s="17" t="s">
        <v>11</v>
      </c>
      <c r="D191" s="30">
        <v>6</v>
      </c>
      <c r="E191" s="66">
        <v>0</v>
      </c>
      <c r="F191" s="67">
        <f>E191*D191</f>
        <v>0</v>
      </c>
    </row>
    <row r="192" spans="1:6" ht="14.1" customHeight="1" x14ac:dyDescent="0.3">
      <c r="A192" s="3"/>
      <c r="B192" s="18"/>
      <c r="C192" s="17"/>
      <c r="D192" s="30"/>
      <c r="E192" s="66"/>
      <c r="F192" s="67"/>
    </row>
    <row r="193" spans="1:12" ht="14.1" customHeight="1" x14ac:dyDescent="0.3">
      <c r="A193" s="9" t="s">
        <v>34</v>
      </c>
      <c r="B193" s="9" t="s">
        <v>35</v>
      </c>
      <c r="C193" s="9" t="s">
        <v>36</v>
      </c>
      <c r="D193" s="10" t="s">
        <v>37</v>
      </c>
      <c r="E193" s="61" t="s">
        <v>38</v>
      </c>
      <c r="F193" s="61" t="s">
        <v>39</v>
      </c>
    </row>
    <row r="194" spans="1:12" ht="14.1" customHeight="1" x14ac:dyDescent="0.3">
      <c r="A194" s="3"/>
      <c r="B194" s="18"/>
      <c r="C194" s="17"/>
      <c r="D194" s="30"/>
      <c r="E194" s="66"/>
      <c r="F194" s="67"/>
    </row>
    <row r="195" spans="1:12" ht="244.8" x14ac:dyDescent="0.3">
      <c r="A195" s="3" t="s">
        <v>147</v>
      </c>
      <c r="B195" s="18" t="s">
        <v>187</v>
      </c>
      <c r="C195" s="17" t="s">
        <v>10</v>
      </c>
      <c r="D195" s="4">
        <v>1.5</v>
      </c>
      <c r="E195" s="58">
        <v>0</v>
      </c>
      <c r="F195" s="59">
        <f>ROUND(D195*E195,2)</f>
        <v>0</v>
      </c>
    </row>
    <row r="196" spans="1:12" x14ac:dyDescent="0.3">
      <c r="A196" s="3"/>
      <c r="B196" s="18"/>
      <c r="C196" s="17"/>
      <c r="D196" s="30"/>
      <c r="E196" s="66"/>
      <c r="F196" s="67"/>
    </row>
    <row r="197" spans="1:12" ht="230.4" x14ac:dyDescent="0.3">
      <c r="A197" s="3" t="s">
        <v>148</v>
      </c>
      <c r="B197" s="18" t="s">
        <v>188</v>
      </c>
      <c r="C197" s="17" t="s">
        <v>10</v>
      </c>
      <c r="D197" s="4">
        <v>2</v>
      </c>
      <c r="E197" s="58">
        <v>0</v>
      </c>
      <c r="F197" s="59">
        <f>ROUND(D197*E197,2)</f>
        <v>0</v>
      </c>
    </row>
    <row r="198" spans="1:12" x14ac:dyDescent="0.3">
      <c r="A198" s="3"/>
      <c r="B198" s="18"/>
      <c r="C198" s="17"/>
      <c r="D198" s="30"/>
      <c r="E198" s="66"/>
      <c r="F198" s="67"/>
    </row>
    <row r="199" spans="1:12" ht="130.80000000000001" customHeight="1" x14ac:dyDescent="0.3">
      <c r="A199" s="3" t="s">
        <v>149</v>
      </c>
      <c r="B199" s="18" t="s">
        <v>189</v>
      </c>
      <c r="C199" s="17" t="s">
        <v>11</v>
      </c>
      <c r="D199" s="30">
        <v>2</v>
      </c>
      <c r="E199" s="66">
        <v>0</v>
      </c>
      <c r="F199" s="67">
        <f>E199*D199</f>
        <v>0</v>
      </c>
      <c r="G199" s="3"/>
      <c r="H199" s="18"/>
      <c r="I199" s="17"/>
      <c r="J199" s="30"/>
      <c r="K199" s="19"/>
      <c r="L199" s="20"/>
    </row>
    <row r="200" spans="1:12" x14ac:dyDescent="0.3">
      <c r="A200" s="3"/>
      <c r="B200" s="18"/>
      <c r="C200" s="17"/>
      <c r="D200" s="30"/>
      <c r="E200" s="66"/>
      <c r="F200" s="67"/>
    </row>
    <row r="201" spans="1:12" ht="158.4" hidden="1" customHeight="1" x14ac:dyDescent="0.3">
      <c r="A201" s="9" t="s">
        <v>34</v>
      </c>
      <c r="B201" s="9" t="s">
        <v>35</v>
      </c>
      <c r="C201" s="9" t="s">
        <v>36</v>
      </c>
      <c r="D201" s="10" t="s">
        <v>37</v>
      </c>
      <c r="E201" s="61" t="s">
        <v>38</v>
      </c>
      <c r="F201" s="61" t="s">
        <v>39</v>
      </c>
    </row>
    <row r="202" spans="1:12" x14ac:dyDescent="0.3">
      <c r="A202" s="3"/>
      <c r="B202" s="18"/>
      <c r="C202" s="17"/>
      <c r="D202" s="30"/>
      <c r="E202" s="66"/>
      <c r="F202" s="67"/>
    </row>
    <row r="203" spans="1:12" x14ac:dyDescent="0.3">
      <c r="A203" s="9" t="s">
        <v>34</v>
      </c>
      <c r="B203" s="9" t="s">
        <v>35</v>
      </c>
      <c r="C203" s="9" t="s">
        <v>36</v>
      </c>
      <c r="D203" s="10" t="s">
        <v>37</v>
      </c>
      <c r="E203" s="61" t="s">
        <v>38</v>
      </c>
      <c r="F203" s="61" t="s">
        <v>39</v>
      </c>
    </row>
    <row r="204" spans="1:12" x14ac:dyDescent="0.3">
      <c r="A204" s="3"/>
      <c r="B204" s="18"/>
      <c r="C204" s="17"/>
      <c r="D204" s="30"/>
      <c r="E204" s="66"/>
      <c r="F204" s="67"/>
    </row>
    <row r="205" spans="1:12" ht="172.8" x14ac:dyDescent="0.3">
      <c r="A205" s="3" t="s">
        <v>150</v>
      </c>
      <c r="B205" s="18" t="s">
        <v>190</v>
      </c>
      <c r="C205" s="17" t="s">
        <v>11</v>
      </c>
      <c r="D205" s="30">
        <v>40</v>
      </c>
      <c r="E205" s="66">
        <v>0</v>
      </c>
      <c r="F205" s="67">
        <f>E205*D205</f>
        <v>0</v>
      </c>
    </row>
    <row r="206" spans="1:12" x14ac:dyDescent="0.3">
      <c r="A206" s="3"/>
      <c r="B206" s="18"/>
      <c r="C206" s="17"/>
      <c r="D206" s="30"/>
      <c r="E206" s="66"/>
      <c r="F206" s="67"/>
    </row>
    <row r="207" spans="1:12" ht="100.2" customHeight="1" x14ac:dyDescent="0.3">
      <c r="A207" s="1" t="s">
        <v>151</v>
      </c>
      <c r="B207" s="18" t="s">
        <v>191</v>
      </c>
      <c r="C207" s="17" t="s">
        <v>44</v>
      </c>
      <c r="D207" s="26">
        <v>500</v>
      </c>
      <c r="E207" s="58">
        <v>0</v>
      </c>
      <c r="F207" s="59">
        <f t="shared" ref="F207" si="2">ROUND(D207*E207,2)</f>
        <v>0</v>
      </c>
    </row>
    <row r="208" spans="1:12" x14ac:dyDescent="0.3">
      <c r="A208" s="3"/>
      <c r="B208" s="18"/>
      <c r="C208" s="17"/>
      <c r="D208" s="30"/>
      <c r="E208" s="66"/>
      <c r="F208" s="67"/>
    </row>
    <row r="209" spans="1:6" x14ac:dyDescent="0.3">
      <c r="A209" s="3"/>
      <c r="B209" s="18"/>
      <c r="C209" s="17"/>
      <c r="D209" s="30"/>
      <c r="E209" s="66"/>
      <c r="F209" s="67"/>
    </row>
    <row r="210" spans="1:6" x14ac:dyDescent="0.3">
      <c r="B210" s="23"/>
      <c r="D210" s="8"/>
      <c r="E210" s="60"/>
      <c r="F210" s="63"/>
    </row>
    <row r="211" spans="1:6" x14ac:dyDescent="0.3">
      <c r="A211" s="14" t="s">
        <v>42</v>
      </c>
      <c r="B211" s="15" t="s">
        <v>46</v>
      </c>
      <c r="C211" s="14"/>
      <c r="D211" s="16"/>
      <c r="E211" s="64"/>
      <c r="F211" s="65">
        <f>ROUND(SUM(F154:F207),2)</f>
        <v>0</v>
      </c>
    </row>
    <row r="212" spans="1:6" x14ac:dyDescent="0.3">
      <c r="B212" s="7"/>
      <c r="D212" s="8"/>
      <c r="E212" s="60"/>
      <c r="F212" s="68"/>
    </row>
    <row r="213" spans="1:6" x14ac:dyDescent="0.3">
      <c r="E213" s="63"/>
      <c r="F213" s="63"/>
    </row>
    <row r="214" spans="1:6" x14ac:dyDescent="0.3">
      <c r="A214" t="s">
        <v>47</v>
      </c>
      <c r="B214" t="s">
        <v>49</v>
      </c>
      <c r="E214" s="63"/>
      <c r="F214" s="63"/>
    </row>
    <row r="215" spans="1:6" x14ac:dyDescent="0.3">
      <c r="E215" s="63"/>
      <c r="F215" s="63"/>
    </row>
    <row r="216" spans="1:6" x14ac:dyDescent="0.3">
      <c r="A216" s="9" t="s">
        <v>34</v>
      </c>
      <c r="B216" s="9" t="s">
        <v>35</v>
      </c>
      <c r="C216" s="9" t="s">
        <v>36</v>
      </c>
      <c r="D216" s="10" t="s">
        <v>37</v>
      </c>
      <c r="E216" s="61" t="s">
        <v>38</v>
      </c>
      <c r="F216" s="61" t="s">
        <v>39</v>
      </c>
    </row>
    <row r="217" spans="1:6" x14ac:dyDescent="0.3">
      <c r="E217" s="63"/>
      <c r="F217" s="63"/>
    </row>
    <row r="218" spans="1:6" ht="244.8" x14ac:dyDescent="0.3">
      <c r="A218" s="3" t="s">
        <v>3</v>
      </c>
      <c r="B218" s="21" t="s">
        <v>118</v>
      </c>
      <c r="C218" s="17" t="s">
        <v>8</v>
      </c>
      <c r="D218" s="4">
        <v>1300</v>
      </c>
      <c r="E218" s="58">
        <v>0</v>
      </c>
      <c r="F218" s="59">
        <f>ROUND(D218*E218,2)</f>
        <v>0</v>
      </c>
    </row>
    <row r="219" spans="1:6" x14ac:dyDescent="0.3">
      <c r="A219" s="3"/>
      <c r="B219" s="21"/>
      <c r="C219" s="17"/>
      <c r="D219" s="4"/>
      <c r="E219" s="58"/>
      <c r="F219" s="59"/>
    </row>
    <row r="220" spans="1:6" x14ac:dyDescent="0.3">
      <c r="A220" s="6"/>
      <c r="B220" s="6"/>
      <c r="C220" s="6"/>
      <c r="D220" s="6"/>
      <c r="E220" s="69"/>
      <c r="F220" s="60"/>
    </row>
    <row r="221" spans="1:6" x14ac:dyDescent="0.3">
      <c r="A221" s="9" t="s">
        <v>34</v>
      </c>
      <c r="B221" s="9" t="s">
        <v>35</v>
      </c>
      <c r="C221" s="9" t="s">
        <v>36</v>
      </c>
      <c r="D221" s="10" t="s">
        <v>37</v>
      </c>
      <c r="E221" s="61" t="s">
        <v>38</v>
      </c>
      <c r="F221" s="61" t="s">
        <v>39</v>
      </c>
    </row>
    <row r="222" spans="1:6" x14ac:dyDescent="0.3">
      <c r="E222" s="63"/>
      <c r="F222" s="63"/>
    </row>
    <row r="223" spans="1:6" ht="274.8" customHeight="1" x14ac:dyDescent="0.3">
      <c r="A223" s="3" t="s">
        <v>5</v>
      </c>
      <c r="B223" s="21" t="s">
        <v>192</v>
      </c>
      <c r="C223" s="17" t="s">
        <v>10</v>
      </c>
      <c r="D223" s="4">
        <v>10</v>
      </c>
      <c r="E223" s="58">
        <v>0</v>
      </c>
      <c r="F223" s="59">
        <f>ROUND(D223*E223,2)</f>
        <v>0</v>
      </c>
    </row>
    <row r="224" spans="1:6" x14ac:dyDescent="0.3">
      <c r="E224" s="63"/>
      <c r="F224" s="63"/>
    </row>
    <row r="225" spans="1:6" ht="288.60000000000002" customHeight="1" x14ac:dyDescent="0.3">
      <c r="A225" s="3" t="s">
        <v>7</v>
      </c>
      <c r="B225" s="21" t="s">
        <v>193</v>
      </c>
      <c r="C225" s="17" t="s">
        <v>10</v>
      </c>
      <c r="D225" s="4">
        <v>2</v>
      </c>
      <c r="E225" s="58">
        <v>0</v>
      </c>
      <c r="F225" s="59">
        <f>ROUND(D225*E225,2)</f>
        <v>0</v>
      </c>
    </row>
    <row r="226" spans="1:6" x14ac:dyDescent="0.3">
      <c r="E226" s="63"/>
      <c r="F226" s="63"/>
    </row>
    <row r="227" spans="1:6" ht="144" x14ac:dyDescent="0.3">
      <c r="A227" s="3" t="s">
        <v>9</v>
      </c>
      <c r="B227" s="18" t="s">
        <v>194</v>
      </c>
      <c r="C227" s="17" t="s">
        <v>10</v>
      </c>
      <c r="D227" s="4">
        <v>25</v>
      </c>
      <c r="E227" s="58">
        <v>0</v>
      </c>
      <c r="F227" s="59">
        <f>ROUND(D227*E227,2)</f>
        <v>0</v>
      </c>
    </row>
    <row r="228" spans="1:6" x14ac:dyDescent="0.3">
      <c r="A228" s="6"/>
      <c r="B228" s="6"/>
      <c r="C228" s="6"/>
      <c r="D228" s="6"/>
      <c r="E228" s="69"/>
      <c r="F228" s="60"/>
    </row>
    <row r="229" spans="1:6" x14ac:dyDescent="0.3">
      <c r="A229" s="9" t="s">
        <v>34</v>
      </c>
      <c r="B229" s="9" t="s">
        <v>35</v>
      </c>
      <c r="C229" s="9" t="s">
        <v>36</v>
      </c>
      <c r="D229" s="10" t="s">
        <v>37</v>
      </c>
      <c r="E229" s="61" t="s">
        <v>38</v>
      </c>
      <c r="F229" s="61" t="s">
        <v>39</v>
      </c>
    </row>
    <row r="230" spans="1:6" x14ac:dyDescent="0.3">
      <c r="E230" s="63"/>
      <c r="F230" s="63"/>
    </row>
    <row r="231" spans="1:6" ht="288" x14ac:dyDescent="0.3">
      <c r="A231" s="3" t="s">
        <v>12</v>
      </c>
      <c r="B231" s="21" t="s">
        <v>54</v>
      </c>
      <c r="C231" s="17" t="s">
        <v>11</v>
      </c>
      <c r="D231" s="4">
        <v>1000</v>
      </c>
      <c r="E231" s="58"/>
      <c r="F231" s="59">
        <f>ROUND(D231*E231,2)</f>
        <v>0</v>
      </c>
    </row>
    <row r="232" spans="1:6" x14ac:dyDescent="0.3">
      <c r="E232" s="63"/>
      <c r="F232" s="63"/>
    </row>
    <row r="233" spans="1:6" ht="230.4" x14ac:dyDescent="0.3">
      <c r="A233" s="3" t="s">
        <v>50</v>
      </c>
      <c r="B233" s="21" t="s">
        <v>195</v>
      </c>
      <c r="C233" s="17" t="s">
        <v>11</v>
      </c>
      <c r="D233" s="4">
        <v>100</v>
      </c>
      <c r="E233" s="58"/>
      <c r="F233" s="59">
        <f>ROUND(D233*E233,2)</f>
        <v>0</v>
      </c>
    </row>
    <row r="234" spans="1:6" x14ac:dyDescent="0.3">
      <c r="E234" s="63"/>
      <c r="F234" s="63"/>
    </row>
    <row r="235" spans="1:6" x14ac:dyDescent="0.3">
      <c r="A235" s="9" t="s">
        <v>34</v>
      </c>
      <c r="B235" s="9" t="s">
        <v>35</v>
      </c>
      <c r="C235" s="9" t="s">
        <v>36</v>
      </c>
      <c r="D235" s="10" t="s">
        <v>37</v>
      </c>
      <c r="E235" s="61" t="s">
        <v>38</v>
      </c>
      <c r="F235" s="61" t="s">
        <v>39</v>
      </c>
    </row>
    <row r="236" spans="1:6" x14ac:dyDescent="0.3">
      <c r="E236" s="63"/>
      <c r="F236" s="63"/>
    </row>
    <row r="237" spans="1:6" ht="231" customHeight="1" x14ac:dyDescent="0.3">
      <c r="A237" s="3" t="s">
        <v>51</v>
      </c>
      <c r="B237" s="18" t="s">
        <v>138</v>
      </c>
      <c r="C237" s="17" t="s">
        <v>137</v>
      </c>
      <c r="D237" s="30">
        <v>500</v>
      </c>
      <c r="E237" s="66"/>
      <c r="F237" s="67">
        <f>E237*D237</f>
        <v>0</v>
      </c>
    </row>
    <row r="238" spans="1:6" x14ac:dyDescent="0.3">
      <c r="E238" s="63"/>
      <c r="F238" s="63"/>
    </row>
    <row r="239" spans="1:6" ht="231.6" customHeight="1" x14ac:dyDescent="0.3">
      <c r="A239" s="3" t="s">
        <v>53</v>
      </c>
      <c r="B239" s="18" t="s">
        <v>140</v>
      </c>
      <c r="C239" s="17" t="s">
        <v>8</v>
      </c>
      <c r="D239" s="19">
        <v>475</v>
      </c>
      <c r="E239" s="66"/>
      <c r="F239" s="67">
        <f>ROUND(D239*E239,2)</f>
        <v>0</v>
      </c>
    </row>
    <row r="240" spans="1:6" x14ac:dyDescent="0.3">
      <c r="E240" s="63"/>
      <c r="F240" s="63"/>
    </row>
    <row r="241" spans="1:6" x14ac:dyDescent="0.3">
      <c r="A241" s="14" t="s">
        <v>47</v>
      </c>
      <c r="B241" s="14" t="s">
        <v>57</v>
      </c>
      <c r="C241" s="14"/>
      <c r="D241" s="14"/>
      <c r="E241" s="70"/>
      <c r="F241" s="65">
        <f>ROUND(SUM(F218:F239),2)</f>
        <v>0</v>
      </c>
    </row>
    <row r="242" spans="1:6" x14ac:dyDescent="0.3">
      <c r="E242" s="63"/>
      <c r="F242" s="63"/>
    </row>
    <row r="243" spans="1:6" x14ac:dyDescent="0.3">
      <c r="A243" s="6"/>
      <c r="B243" s="6"/>
      <c r="C243" s="6"/>
      <c r="D243" s="6"/>
      <c r="E243" s="69"/>
      <c r="F243" s="60"/>
    </row>
    <row r="244" spans="1:6" x14ac:dyDescent="0.3">
      <c r="A244" s="9" t="s">
        <v>34</v>
      </c>
      <c r="B244" s="9" t="s">
        <v>35</v>
      </c>
      <c r="C244" s="9" t="s">
        <v>36</v>
      </c>
      <c r="D244" s="10" t="s">
        <v>37</v>
      </c>
      <c r="E244" s="61" t="s">
        <v>38</v>
      </c>
      <c r="F244" s="61" t="s">
        <v>39</v>
      </c>
    </row>
    <row r="245" spans="1:6" x14ac:dyDescent="0.3">
      <c r="E245" s="63"/>
      <c r="F245" s="63"/>
    </row>
    <row r="246" spans="1:6" x14ac:dyDescent="0.3">
      <c r="A246" t="s">
        <v>48</v>
      </c>
      <c r="B246" t="s">
        <v>196</v>
      </c>
      <c r="E246" s="63"/>
      <c r="F246" s="63"/>
    </row>
    <row r="247" spans="1:6" x14ac:dyDescent="0.3">
      <c r="E247" s="63"/>
      <c r="F247" s="63"/>
    </row>
    <row r="248" spans="1:6" ht="145.19999999999999" customHeight="1" x14ac:dyDescent="0.3">
      <c r="A248" s="3" t="s">
        <v>3</v>
      </c>
      <c r="B248" s="21" t="s">
        <v>197</v>
      </c>
      <c r="C248" s="17" t="s">
        <v>8</v>
      </c>
      <c r="D248" s="4">
        <v>1200</v>
      </c>
      <c r="E248" s="58">
        <v>0</v>
      </c>
      <c r="F248" s="59">
        <f>ROUND(D248*E248,2)</f>
        <v>0</v>
      </c>
    </row>
    <row r="249" spans="1:6" x14ac:dyDescent="0.3">
      <c r="E249" s="63"/>
      <c r="F249" s="63"/>
    </row>
    <row r="250" spans="1:6" ht="175.2" customHeight="1" x14ac:dyDescent="0.3">
      <c r="A250" s="3" t="s">
        <v>5</v>
      </c>
      <c r="B250" s="21" t="s">
        <v>198</v>
      </c>
      <c r="C250" s="17"/>
      <c r="D250" s="4"/>
      <c r="E250" s="58"/>
      <c r="F250" s="59"/>
    </row>
    <row r="251" spans="1:6" ht="351.6" customHeight="1" x14ac:dyDescent="0.3">
      <c r="A251" s="3" t="s">
        <v>199</v>
      </c>
      <c r="B251" s="18" t="s">
        <v>201</v>
      </c>
      <c r="E251" s="63"/>
      <c r="F251" s="63"/>
    </row>
    <row r="252" spans="1:6" x14ac:dyDescent="0.3">
      <c r="B252" t="s">
        <v>200</v>
      </c>
      <c r="C252" s="17" t="s">
        <v>8</v>
      </c>
      <c r="D252" s="4">
        <v>540</v>
      </c>
      <c r="E252" s="58">
        <v>0</v>
      </c>
      <c r="F252" s="59">
        <f>ROUND(D252*E252,2)</f>
        <v>0</v>
      </c>
    </row>
    <row r="253" spans="1:6" x14ac:dyDescent="0.3">
      <c r="A253" s="1"/>
      <c r="B253" s="5"/>
      <c r="C253" s="17"/>
      <c r="E253" s="58"/>
      <c r="F253" s="59"/>
    </row>
    <row r="254" spans="1:6" x14ac:dyDescent="0.3">
      <c r="A254" s="9" t="s">
        <v>34</v>
      </c>
      <c r="B254" s="9" t="s">
        <v>35</v>
      </c>
      <c r="C254" s="9" t="s">
        <v>36</v>
      </c>
      <c r="D254" s="10" t="s">
        <v>37</v>
      </c>
      <c r="E254" s="61" t="s">
        <v>38</v>
      </c>
      <c r="F254" s="61" t="s">
        <v>39</v>
      </c>
    </row>
    <row r="255" spans="1:6" x14ac:dyDescent="0.3">
      <c r="A255" s="11"/>
      <c r="B255" s="11"/>
      <c r="C255" s="11"/>
      <c r="D255" s="12"/>
      <c r="E255" s="62"/>
      <c r="F255" s="62"/>
    </row>
    <row r="256" spans="1:6" ht="302.39999999999998" x14ac:dyDescent="0.3">
      <c r="A256" s="3" t="s">
        <v>203</v>
      </c>
      <c r="B256" s="18" t="s">
        <v>202</v>
      </c>
      <c r="C256" s="11"/>
      <c r="D256" s="12"/>
      <c r="E256" s="62"/>
      <c r="F256" s="62"/>
    </row>
    <row r="257" spans="1:6" x14ac:dyDescent="0.3">
      <c r="A257" s="11"/>
      <c r="B257" t="s">
        <v>204</v>
      </c>
      <c r="C257" s="17" t="s">
        <v>11</v>
      </c>
      <c r="D257" s="4">
        <v>70</v>
      </c>
      <c r="E257" s="58">
        <v>0</v>
      </c>
      <c r="F257" s="59">
        <f>ROUND(D257*E257,2)</f>
        <v>0</v>
      </c>
    </row>
    <row r="258" spans="1:6" ht="316.8" customHeight="1" x14ac:dyDescent="0.3">
      <c r="A258" s="3" t="s">
        <v>206</v>
      </c>
      <c r="B258" s="18" t="s">
        <v>205</v>
      </c>
      <c r="C258" s="11"/>
      <c r="D258" s="12"/>
      <c r="E258" s="62"/>
      <c r="F258" s="62"/>
    </row>
    <row r="259" spans="1:6" ht="14.1" customHeight="1" x14ac:dyDescent="0.3">
      <c r="A259" s="3"/>
      <c r="B259" s="18"/>
      <c r="C259" s="11"/>
      <c r="D259" s="12"/>
      <c r="E259" s="62"/>
      <c r="F259" s="62"/>
    </row>
    <row r="260" spans="1:6" ht="14.1" customHeight="1" x14ac:dyDescent="0.3">
      <c r="A260" s="9" t="s">
        <v>34</v>
      </c>
      <c r="B260" s="9" t="s">
        <v>35</v>
      </c>
      <c r="C260" s="9" t="s">
        <v>36</v>
      </c>
      <c r="D260" s="10" t="s">
        <v>37</v>
      </c>
      <c r="E260" s="61" t="s">
        <v>38</v>
      </c>
      <c r="F260" s="61" t="s">
        <v>39</v>
      </c>
    </row>
    <row r="261" spans="1:6" ht="14.1" customHeight="1" x14ac:dyDescent="0.3">
      <c r="A261" s="3"/>
      <c r="B261" s="18"/>
      <c r="C261" s="11"/>
      <c r="D261" s="12"/>
      <c r="E261" s="62"/>
      <c r="F261" s="62"/>
    </row>
    <row r="262" spans="1:6" ht="231.6" customHeight="1" x14ac:dyDescent="0.3">
      <c r="B262" s="18" t="s">
        <v>214</v>
      </c>
      <c r="E262" s="63"/>
      <c r="F262" s="63"/>
    </row>
    <row r="263" spans="1:6" x14ac:dyDescent="0.3">
      <c r="B263" t="s">
        <v>215</v>
      </c>
      <c r="C263" s="17" t="s">
        <v>11</v>
      </c>
      <c r="D263" s="4">
        <v>7000</v>
      </c>
      <c r="E263" s="58">
        <v>0</v>
      </c>
      <c r="F263" s="59">
        <f>ROUND(D263*E263,2)</f>
        <v>0</v>
      </c>
    </row>
    <row r="264" spans="1:6" x14ac:dyDescent="0.3">
      <c r="B264" t="s">
        <v>207</v>
      </c>
      <c r="C264" s="17" t="s">
        <v>11</v>
      </c>
      <c r="D264" s="4">
        <v>7000</v>
      </c>
      <c r="E264" s="58">
        <v>0</v>
      </c>
      <c r="F264" s="59">
        <f>ROUND(D264*E264,2)</f>
        <v>0</v>
      </c>
    </row>
    <row r="265" spans="1:6" ht="28.8" x14ac:dyDescent="0.3">
      <c r="B265" s="18" t="s">
        <v>208</v>
      </c>
      <c r="C265" s="17" t="s">
        <v>4</v>
      </c>
      <c r="D265" s="4">
        <v>1</v>
      </c>
      <c r="E265" s="58">
        <v>0</v>
      </c>
      <c r="F265" s="63">
        <v>0</v>
      </c>
    </row>
    <row r="266" spans="1:6" x14ac:dyDescent="0.3">
      <c r="B266" s="18"/>
      <c r="C266" s="17"/>
      <c r="D266" s="4"/>
      <c r="E266" s="58"/>
      <c r="F266" s="63"/>
    </row>
    <row r="267" spans="1:6" ht="345.6" x14ac:dyDescent="0.3">
      <c r="A267" s="3" t="s">
        <v>209</v>
      </c>
      <c r="B267" s="18" t="s">
        <v>210</v>
      </c>
      <c r="C267" s="17"/>
      <c r="D267" s="4"/>
      <c r="E267" s="58"/>
      <c r="F267" s="63"/>
    </row>
    <row r="268" spans="1:6" x14ac:dyDescent="0.3">
      <c r="B268" t="s">
        <v>200</v>
      </c>
      <c r="C268" s="17" t="s">
        <v>8</v>
      </c>
      <c r="D268" s="4">
        <v>850</v>
      </c>
      <c r="E268" s="58">
        <v>0</v>
      </c>
      <c r="F268" s="59">
        <f>ROUND(D268*E268,2)</f>
        <v>0</v>
      </c>
    </row>
    <row r="269" spans="1:6" x14ac:dyDescent="0.3">
      <c r="C269" s="17"/>
      <c r="D269" s="4"/>
      <c r="E269" s="58"/>
      <c r="F269" s="59"/>
    </row>
    <row r="270" spans="1:6" x14ac:dyDescent="0.3">
      <c r="A270" s="9" t="s">
        <v>34</v>
      </c>
      <c r="B270" s="9" t="s">
        <v>35</v>
      </c>
      <c r="C270" s="9" t="s">
        <v>36</v>
      </c>
      <c r="D270" s="10" t="s">
        <v>37</v>
      </c>
      <c r="E270" s="61" t="s">
        <v>38</v>
      </c>
      <c r="F270" s="61" t="s">
        <v>39</v>
      </c>
    </row>
    <row r="271" spans="1:6" x14ac:dyDescent="0.3">
      <c r="C271" s="17"/>
      <c r="D271" s="4"/>
      <c r="E271" s="58"/>
      <c r="F271" s="59"/>
    </row>
    <row r="272" spans="1:6" ht="302.39999999999998" x14ac:dyDescent="0.3">
      <c r="A272" s="3" t="s">
        <v>213</v>
      </c>
      <c r="B272" s="18" t="s">
        <v>212</v>
      </c>
      <c r="C272" s="17"/>
      <c r="D272" s="4"/>
      <c r="E272" s="58"/>
      <c r="F272" s="63"/>
    </row>
    <row r="273" spans="1:6" x14ac:dyDescent="0.3">
      <c r="B273" t="s">
        <v>204</v>
      </c>
      <c r="C273" s="17" t="s">
        <v>11</v>
      </c>
      <c r="D273" s="4">
        <v>200</v>
      </c>
      <c r="E273" s="58">
        <v>0</v>
      </c>
      <c r="F273" s="59">
        <f>ROUND(D273*E273,2)</f>
        <v>0</v>
      </c>
    </row>
    <row r="274" spans="1:6" x14ac:dyDescent="0.3">
      <c r="B274" s="18"/>
      <c r="E274" s="63"/>
      <c r="F274" s="63"/>
    </row>
    <row r="275" spans="1:6" ht="259.2" x14ac:dyDescent="0.3">
      <c r="A275" s="3" t="s">
        <v>7</v>
      </c>
      <c r="B275" s="18" t="s">
        <v>216</v>
      </c>
      <c r="E275" s="63"/>
      <c r="F275" s="63"/>
    </row>
    <row r="276" spans="1:6" x14ac:dyDescent="0.3">
      <c r="B276" t="s">
        <v>200</v>
      </c>
      <c r="C276" s="17" t="s">
        <v>8</v>
      </c>
      <c r="D276" s="4">
        <v>1400</v>
      </c>
      <c r="E276" s="58">
        <v>0</v>
      </c>
      <c r="F276" s="59">
        <f>ROUND(D276*E276,2)</f>
        <v>0</v>
      </c>
    </row>
    <row r="277" spans="1:6" x14ac:dyDescent="0.3">
      <c r="B277" s="18"/>
      <c r="C277" s="17"/>
      <c r="D277" s="4"/>
      <c r="E277" s="58"/>
      <c r="F277" s="59"/>
    </row>
    <row r="278" spans="1:6" x14ac:dyDescent="0.3">
      <c r="B278" s="18"/>
      <c r="E278" s="63"/>
      <c r="F278" s="63"/>
    </row>
    <row r="279" spans="1:6" x14ac:dyDescent="0.3">
      <c r="A279" s="14" t="s">
        <v>48</v>
      </c>
      <c r="B279" s="14" t="s">
        <v>211</v>
      </c>
      <c r="C279" s="14"/>
      <c r="D279" s="14"/>
      <c r="E279" s="70"/>
      <c r="F279" s="65">
        <f>ROUND(SUM(F248:F276),2)</f>
        <v>0</v>
      </c>
    </row>
    <row r="280" spans="1:6" x14ac:dyDescent="0.3">
      <c r="E280" s="63"/>
      <c r="F280" s="63"/>
    </row>
    <row r="281" spans="1:6" x14ac:dyDescent="0.3">
      <c r="A281" s="6"/>
      <c r="B281" s="6"/>
      <c r="C281" s="6"/>
      <c r="D281" s="6"/>
      <c r="E281" s="69"/>
      <c r="F281" s="60"/>
    </row>
    <row r="282" spans="1:6" x14ac:dyDescent="0.3">
      <c r="A282" s="9" t="s">
        <v>34</v>
      </c>
      <c r="B282" s="9" t="s">
        <v>35</v>
      </c>
      <c r="C282" s="9" t="s">
        <v>36</v>
      </c>
      <c r="D282" s="10" t="s">
        <v>37</v>
      </c>
      <c r="E282" s="61" t="s">
        <v>38</v>
      </c>
      <c r="F282" s="61" t="s">
        <v>39</v>
      </c>
    </row>
    <row r="283" spans="1:6" x14ac:dyDescent="0.3">
      <c r="E283" s="63"/>
      <c r="F283" s="63"/>
    </row>
    <row r="284" spans="1:6" x14ac:dyDescent="0.3">
      <c r="A284" t="s">
        <v>58</v>
      </c>
      <c r="B284" t="s">
        <v>60</v>
      </c>
      <c r="E284" s="63"/>
      <c r="F284" s="63"/>
    </row>
    <row r="285" spans="1:6" x14ac:dyDescent="0.3">
      <c r="E285" s="63"/>
      <c r="F285" s="63"/>
    </row>
    <row r="286" spans="1:6" ht="288" x14ac:dyDescent="0.3">
      <c r="A286" s="3" t="s">
        <v>3</v>
      </c>
      <c r="B286" s="21" t="s">
        <v>61</v>
      </c>
      <c r="C286" s="17" t="s">
        <v>10</v>
      </c>
      <c r="D286" s="4">
        <v>5</v>
      </c>
      <c r="E286" s="58">
        <v>0</v>
      </c>
      <c r="F286" s="59">
        <f>ROUND(D286*E286,2)</f>
        <v>0</v>
      </c>
    </row>
    <row r="287" spans="1:6" x14ac:dyDescent="0.3">
      <c r="E287" s="63"/>
      <c r="F287" s="63"/>
    </row>
    <row r="288" spans="1:6" ht="160.19999999999999" customHeight="1" x14ac:dyDescent="0.3">
      <c r="A288" s="3" t="s">
        <v>5</v>
      </c>
      <c r="B288" s="21" t="s">
        <v>62</v>
      </c>
      <c r="C288" s="17" t="s">
        <v>8</v>
      </c>
      <c r="D288" s="4">
        <v>350</v>
      </c>
      <c r="E288" s="58">
        <v>0</v>
      </c>
      <c r="F288" s="59">
        <f>ROUND(D288*E288,2)</f>
        <v>0</v>
      </c>
    </row>
    <row r="289" spans="1:6" x14ac:dyDescent="0.3">
      <c r="E289" s="63"/>
      <c r="F289" s="63"/>
    </row>
    <row r="290" spans="1:6" ht="28.8" x14ac:dyDescent="0.3">
      <c r="A290" s="3" t="s">
        <v>7</v>
      </c>
      <c r="B290" s="21" t="s">
        <v>81</v>
      </c>
      <c r="E290" s="63"/>
      <c r="F290" s="63"/>
    </row>
    <row r="291" spans="1:6" ht="100.8" x14ac:dyDescent="0.3">
      <c r="A291" s="3"/>
      <c r="B291" s="21" t="s">
        <v>217</v>
      </c>
      <c r="E291" s="63"/>
      <c r="F291" s="63"/>
    </row>
    <row r="292" spans="1:6" x14ac:dyDescent="0.3">
      <c r="A292" s="3"/>
      <c r="B292" s="21" t="s">
        <v>119</v>
      </c>
      <c r="E292" s="63"/>
      <c r="F292" s="63"/>
    </row>
    <row r="293" spans="1:6" ht="72" x14ac:dyDescent="0.3">
      <c r="A293" s="3" t="s">
        <v>63</v>
      </c>
      <c r="B293" s="21" t="s">
        <v>73</v>
      </c>
      <c r="C293" s="17" t="s">
        <v>11</v>
      </c>
      <c r="D293" s="4">
        <v>12</v>
      </c>
      <c r="E293" s="58">
        <v>0</v>
      </c>
      <c r="F293" s="59">
        <f>ROUND(D293*E293,2)</f>
        <v>0</v>
      </c>
    </row>
    <row r="294" spans="1:6" x14ac:dyDescent="0.3">
      <c r="A294" s="6"/>
      <c r="B294" s="6"/>
      <c r="C294" s="6"/>
      <c r="D294" s="6"/>
      <c r="E294" s="69"/>
      <c r="F294" s="60"/>
    </row>
    <row r="295" spans="1:6" x14ac:dyDescent="0.3">
      <c r="A295" s="9" t="s">
        <v>34</v>
      </c>
      <c r="B295" s="9" t="s">
        <v>35</v>
      </c>
      <c r="C295" s="9" t="s">
        <v>36</v>
      </c>
      <c r="D295" s="10" t="s">
        <v>37</v>
      </c>
      <c r="E295" s="61" t="s">
        <v>38</v>
      </c>
      <c r="F295" s="61" t="s">
        <v>39</v>
      </c>
    </row>
    <row r="296" spans="1:6" x14ac:dyDescent="0.3">
      <c r="A296" s="3"/>
      <c r="B296" s="21"/>
      <c r="C296" s="17"/>
      <c r="D296" s="4"/>
      <c r="E296" s="58"/>
      <c r="F296" s="59"/>
    </row>
    <row r="297" spans="1:6" ht="72" x14ac:dyDescent="0.3">
      <c r="A297" s="3" t="s">
        <v>64</v>
      </c>
      <c r="B297" s="21" t="s">
        <v>74</v>
      </c>
      <c r="C297" s="17" t="s">
        <v>11</v>
      </c>
      <c r="D297" s="4">
        <v>12</v>
      </c>
      <c r="E297" s="58">
        <v>0</v>
      </c>
      <c r="F297" s="59">
        <f t="shared" ref="F297:F321" si="3">ROUND(D297*E297,2)</f>
        <v>0</v>
      </c>
    </row>
    <row r="298" spans="1:6" ht="72" x14ac:dyDescent="0.3">
      <c r="A298" s="3" t="s">
        <v>65</v>
      </c>
      <c r="B298" s="21" t="s">
        <v>75</v>
      </c>
      <c r="C298" s="17" t="s">
        <v>11</v>
      </c>
      <c r="D298" s="4">
        <v>24</v>
      </c>
      <c r="E298" s="58">
        <v>0</v>
      </c>
      <c r="F298" s="59">
        <f t="shared" si="3"/>
        <v>0</v>
      </c>
    </row>
    <row r="299" spans="1:6" ht="57.6" x14ac:dyDescent="0.3">
      <c r="A299" s="3" t="s">
        <v>66</v>
      </c>
      <c r="B299" s="21" t="s">
        <v>67</v>
      </c>
      <c r="C299" s="17" t="s">
        <v>11</v>
      </c>
      <c r="D299" s="4">
        <v>12</v>
      </c>
      <c r="E299" s="58">
        <v>0</v>
      </c>
      <c r="F299" s="59">
        <f t="shared" si="3"/>
        <v>0</v>
      </c>
    </row>
    <row r="300" spans="1:6" ht="72" x14ac:dyDescent="0.3">
      <c r="A300" s="3" t="s">
        <v>68</v>
      </c>
      <c r="B300" s="21" t="s">
        <v>76</v>
      </c>
      <c r="C300" s="17" t="s">
        <v>11</v>
      </c>
      <c r="D300" s="4">
        <v>12</v>
      </c>
      <c r="E300" s="58">
        <v>0</v>
      </c>
      <c r="F300" s="59">
        <f t="shared" si="3"/>
        <v>0</v>
      </c>
    </row>
    <row r="301" spans="1:6" ht="72" x14ac:dyDescent="0.3">
      <c r="A301" s="3" t="s">
        <v>69</v>
      </c>
      <c r="B301" s="21" t="s">
        <v>77</v>
      </c>
      <c r="C301" s="17" t="s">
        <v>11</v>
      </c>
      <c r="D301" s="4">
        <v>12</v>
      </c>
      <c r="E301" s="58">
        <v>0</v>
      </c>
      <c r="F301" s="59">
        <f t="shared" si="3"/>
        <v>0</v>
      </c>
    </row>
    <row r="302" spans="1:6" ht="144" x14ac:dyDescent="0.3">
      <c r="A302" s="3" t="s">
        <v>70</v>
      </c>
      <c r="B302" s="21" t="s">
        <v>124</v>
      </c>
      <c r="C302" s="17" t="s">
        <v>11</v>
      </c>
      <c r="D302" s="4">
        <v>12</v>
      </c>
      <c r="E302" s="58">
        <v>0</v>
      </c>
      <c r="F302" s="59">
        <f t="shared" si="3"/>
        <v>0</v>
      </c>
    </row>
    <row r="303" spans="1:6" ht="100.8" x14ac:dyDescent="0.3">
      <c r="A303" s="3" t="s">
        <v>71</v>
      </c>
      <c r="B303" s="21" t="s">
        <v>78</v>
      </c>
      <c r="C303" s="17" t="s">
        <v>11</v>
      </c>
      <c r="D303" s="4">
        <v>12</v>
      </c>
      <c r="E303" s="58">
        <v>0</v>
      </c>
      <c r="F303" s="59">
        <f t="shared" si="3"/>
        <v>0</v>
      </c>
    </row>
    <row r="304" spans="1:6" ht="158.4" x14ac:dyDescent="0.3">
      <c r="A304" s="3" t="s">
        <v>72</v>
      </c>
      <c r="B304" s="21" t="s">
        <v>125</v>
      </c>
      <c r="C304" s="17" t="s">
        <v>11</v>
      </c>
      <c r="D304" s="4">
        <v>90</v>
      </c>
      <c r="E304" s="58">
        <v>0</v>
      </c>
      <c r="F304" s="59">
        <f t="shared" si="3"/>
        <v>0</v>
      </c>
    </row>
    <row r="305" spans="1:6" x14ac:dyDescent="0.3">
      <c r="A305" s="3"/>
      <c r="B305" s="21"/>
      <c r="C305" s="17"/>
      <c r="D305" s="4"/>
      <c r="E305" s="58"/>
      <c r="F305" s="59"/>
    </row>
    <row r="306" spans="1:6" x14ac:dyDescent="0.3">
      <c r="A306" s="9" t="s">
        <v>34</v>
      </c>
      <c r="B306" s="9" t="s">
        <v>35</v>
      </c>
      <c r="C306" s="9" t="s">
        <v>36</v>
      </c>
      <c r="D306" s="10" t="s">
        <v>37</v>
      </c>
      <c r="E306" s="61" t="s">
        <v>38</v>
      </c>
      <c r="F306" s="61" t="s">
        <v>39</v>
      </c>
    </row>
    <row r="307" spans="1:6" x14ac:dyDescent="0.3">
      <c r="A307" s="3"/>
      <c r="B307" s="21"/>
      <c r="C307" s="17"/>
      <c r="D307" s="4"/>
      <c r="E307" s="58"/>
      <c r="F307" s="59"/>
    </row>
    <row r="308" spans="1:6" ht="72" x14ac:dyDescent="0.3">
      <c r="A308" s="3" t="s">
        <v>129</v>
      </c>
      <c r="B308" s="21" t="s">
        <v>79</v>
      </c>
      <c r="C308" s="17" t="s">
        <v>11</v>
      </c>
      <c r="D308" s="4">
        <v>50</v>
      </c>
      <c r="E308" s="58">
        <v>0</v>
      </c>
      <c r="F308" s="59">
        <f t="shared" si="3"/>
        <v>0</v>
      </c>
    </row>
    <row r="309" spans="1:6" ht="144" x14ac:dyDescent="0.3">
      <c r="A309" s="3" t="s">
        <v>80</v>
      </c>
      <c r="B309" s="21" t="s">
        <v>126</v>
      </c>
      <c r="C309" s="17" t="s">
        <v>11</v>
      </c>
      <c r="D309" s="4">
        <v>10</v>
      </c>
      <c r="E309" s="58">
        <v>0</v>
      </c>
      <c r="F309" s="59">
        <f t="shared" si="3"/>
        <v>0</v>
      </c>
    </row>
    <row r="310" spans="1:6" x14ac:dyDescent="0.3">
      <c r="A310" s="6"/>
      <c r="B310" s="6"/>
      <c r="C310" s="6"/>
      <c r="D310" s="6"/>
      <c r="E310" s="69"/>
      <c r="F310" s="59"/>
    </row>
    <row r="311" spans="1:6" ht="28.8" x14ac:dyDescent="0.3">
      <c r="A311" s="3" t="s">
        <v>9</v>
      </c>
      <c r="B311" s="40" t="s">
        <v>218</v>
      </c>
      <c r="C311" s="40"/>
      <c r="D311" s="4"/>
      <c r="E311" s="58"/>
      <c r="F311" s="59"/>
    </row>
    <row r="312" spans="1:6" ht="28.8" x14ac:dyDescent="0.3">
      <c r="A312" s="3" t="s">
        <v>219</v>
      </c>
      <c r="B312" s="40" t="s">
        <v>220</v>
      </c>
      <c r="C312" s="40" t="s">
        <v>11</v>
      </c>
      <c r="D312" s="4">
        <v>24</v>
      </c>
      <c r="E312" s="58">
        <v>0</v>
      </c>
      <c r="F312" s="59">
        <f t="shared" si="3"/>
        <v>0</v>
      </c>
    </row>
    <row r="313" spans="1:6" ht="28.8" x14ac:dyDescent="0.3">
      <c r="A313" s="3" t="s">
        <v>221</v>
      </c>
      <c r="B313" s="40" t="s">
        <v>222</v>
      </c>
      <c r="C313" s="40" t="s">
        <v>11</v>
      </c>
      <c r="D313" s="4">
        <v>12</v>
      </c>
      <c r="E313" s="58">
        <v>0</v>
      </c>
      <c r="F313" s="59">
        <f t="shared" si="3"/>
        <v>0</v>
      </c>
    </row>
    <row r="314" spans="1:6" ht="43.2" x14ac:dyDescent="0.3">
      <c r="A314" s="3" t="s">
        <v>223</v>
      </c>
      <c r="B314" s="40" t="s">
        <v>224</v>
      </c>
      <c r="C314" s="40" t="s">
        <v>11</v>
      </c>
      <c r="D314" s="4">
        <v>24</v>
      </c>
      <c r="E314" s="58">
        <v>0</v>
      </c>
      <c r="F314" s="59">
        <f t="shared" si="3"/>
        <v>0</v>
      </c>
    </row>
    <row r="315" spans="1:6" ht="43.2" x14ac:dyDescent="0.3">
      <c r="A315" s="3" t="s">
        <v>225</v>
      </c>
      <c r="B315" s="40" t="s">
        <v>226</v>
      </c>
      <c r="C315" s="40" t="s">
        <v>11</v>
      </c>
      <c r="D315" s="4">
        <v>24</v>
      </c>
      <c r="E315" s="58">
        <v>0</v>
      </c>
      <c r="F315" s="59">
        <f t="shared" si="3"/>
        <v>0</v>
      </c>
    </row>
    <row r="316" spans="1:6" x14ac:dyDescent="0.3">
      <c r="A316" s="6"/>
      <c r="B316" s="6"/>
      <c r="C316" s="6"/>
      <c r="D316" s="6"/>
      <c r="E316" s="69"/>
      <c r="F316" s="59"/>
    </row>
    <row r="317" spans="1:6" ht="43.2" x14ac:dyDescent="0.3">
      <c r="A317" s="3" t="s">
        <v>12</v>
      </c>
      <c r="B317" s="40" t="s">
        <v>227</v>
      </c>
      <c r="C317" s="40"/>
      <c r="D317" s="4"/>
      <c r="E317" s="58"/>
      <c r="F317" s="59"/>
    </row>
    <row r="318" spans="1:6" ht="43.2" x14ac:dyDescent="0.3">
      <c r="A318" s="3" t="s">
        <v>219</v>
      </c>
      <c r="B318" s="40" t="s">
        <v>228</v>
      </c>
      <c r="C318" s="40" t="s">
        <v>11</v>
      </c>
      <c r="D318" s="4">
        <v>4</v>
      </c>
      <c r="E318" s="58">
        <v>0</v>
      </c>
      <c r="F318" s="59">
        <f t="shared" si="3"/>
        <v>0</v>
      </c>
    </row>
    <row r="319" spans="1:6" ht="28.8" x14ac:dyDescent="0.3">
      <c r="A319" s="3" t="s">
        <v>221</v>
      </c>
      <c r="B319" s="40" t="s">
        <v>229</v>
      </c>
      <c r="C319" s="40" t="s">
        <v>11</v>
      </c>
      <c r="D319" s="4">
        <v>2</v>
      </c>
      <c r="E319" s="58">
        <v>0</v>
      </c>
      <c r="F319" s="59">
        <f t="shared" si="3"/>
        <v>0</v>
      </c>
    </row>
    <row r="320" spans="1:6" ht="43.2" x14ac:dyDescent="0.3">
      <c r="A320" s="3" t="s">
        <v>223</v>
      </c>
      <c r="B320" s="40" t="s">
        <v>224</v>
      </c>
      <c r="C320" s="40" t="s">
        <v>11</v>
      </c>
      <c r="D320" s="4">
        <v>4</v>
      </c>
      <c r="E320" s="58">
        <v>0</v>
      </c>
      <c r="F320" s="59">
        <f t="shared" si="3"/>
        <v>0</v>
      </c>
    </row>
    <row r="321" spans="1:6" ht="43.2" x14ac:dyDescent="0.3">
      <c r="A321" s="3" t="s">
        <v>225</v>
      </c>
      <c r="B321" s="40" t="s">
        <v>230</v>
      </c>
      <c r="C321" s="40" t="s">
        <v>11</v>
      </c>
      <c r="D321" s="4">
        <v>4</v>
      </c>
      <c r="E321" s="58">
        <v>0</v>
      </c>
      <c r="F321" s="59">
        <f t="shared" si="3"/>
        <v>0</v>
      </c>
    </row>
    <row r="322" spans="1:6" x14ac:dyDescent="0.3">
      <c r="A322" s="6"/>
      <c r="B322" s="6"/>
      <c r="C322" s="6"/>
      <c r="D322" s="6"/>
      <c r="E322" s="69"/>
      <c r="F322" s="60"/>
    </row>
    <row r="323" spans="1:6" x14ac:dyDescent="0.3">
      <c r="A323" s="9" t="s">
        <v>34</v>
      </c>
      <c r="B323" s="9" t="s">
        <v>35</v>
      </c>
      <c r="C323" s="9" t="s">
        <v>36</v>
      </c>
      <c r="D323" s="10" t="s">
        <v>37</v>
      </c>
      <c r="E323" s="61" t="s">
        <v>38</v>
      </c>
      <c r="F323" s="61" t="s">
        <v>39</v>
      </c>
    </row>
    <row r="324" spans="1:6" x14ac:dyDescent="0.3">
      <c r="A324" s="6"/>
      <c r="B324" s="6"/>
      <c r="C324" s="6"/>
      <c r="D324" s="6"/>
      <c r="E324" s="69"/>
      <c r="F324" s="60"/>
    </row>
    <row r="325" spans="1:6" ht="45.6" customHeight="1" x14ac:dyDescent="0.3">
      <c r="A325" s="3" t="s">
        <v>50</v>
      </c>
      <c r="B325" s="41" t="s">
        <v>231</v>
      </c>
      <c r="C325" s="40"/>
      <c r="D325" s="4"/>
      <c r="E325" s="58"/>
      <c r="F325" s="58"/>
    </row>
    <row r="326" spans="1:6" ht="28.8" x14ac:dyDescent="0.3">
      <c r="A326" s="3" t="s">
        <v>219</v>
      </c>
      <c r="B326" s="40" t="s">
        <v>232</v>
      </c>
      <c r="C326" s="40" t="s">
        <v>11</v>
      </c>
      <c r="D326" s="4">
        <v>2</v>
      </c>
      <c r="E326" s="58">
        <v>0</v>
      </c>
      <c r="F326" s="59">
        <f t="shared" ref="F326:F328" si="4">ROUND(D326*E326,2)</f>
        <v>0</v>
      </c>
    </row>
    <row r="327" spans="1:6" ht="28.8" x14ac:dyDescent="0.3">
      <c r="A327" s="3" t="s">
        <v>221</v>
      </c>
      <c r="B327" s="40" t="s">
        <v>233</v>
      </c>
      <c r="C327" s="40" t="s">
        <v>11</v>
      </c>
      <c r="D327" s="4">
        <v>2</v>
      </c>
      <c r="E327" s="58">
        <v>0</v>
      </c>
      <c r="F327" s="59">
        <f t="shared" si="4"/>
        <v>0</v>
      </c>
    </row>
    <row r="328" spans="1:6" ht="43.2" x14ac:dyDescent="0.3">
      <c r="A328" s="3" t="s">
        <v>223</v>
      </c>
      <c r="B328" s="40" t="s">
        <v>224</v>
      </c>
      <c r="C328" s="40" t="s">
        <v>11</v>
      </c>
      <c r="D328" s="4">
        <v>2</v>
      </c>
      <c r="E328" s="58">
        <v>0</v>
      </c>
      <c r="F328" s="59">
        <f t="shared" si="4"/>
        <v>0</v>
      </c>
    </row>
    <row r="329" spans="1:6" x14ac:dyDescent="0.3">
      <c r="A329" s="3"/>
      <c r="B329" s="40"/>
      <c r="C329" s="40"/>
      <c r="D329" s="4"/>
      <c r="E329" s="58"/>
      <c r="F329" s="58"/>
    </row>
    <row r="330" spans="1:6" ht="43.2" x14ac:dyDescent="0.3">
      <c r="A330" s="3" t="s">
        <v>51</v>
      </c>
      <c r="B330" s="40" t="s">
        <v>234</v>
      </c>
      <c r="C330" s="40"/>
      <c r="D330" s="4"/>
      <c r="E330" s="58"/>
      <c r="F330" s="58"/>
    </row>
    <row r="331" spans="1:6" ht="28.8" x14ac:dyDescent="0.3">
      <c r="A331" s="3" t="s">
        <v>219</v>
      </c>
      <c r="B331" s="40" t="s">
        <v>235</v>
      </c>
      <c r="C331" s="40" t="s">
        <v>13</v>
      </c>
      <c r="D331" s="4">
        <v>430</v>
      </c>
      <c r="E331" s="71">
        <v>0</v>
      </c>
      <c r="F331" s="59">
        <f t="shared" ref="F331" si="5">ROUND(D331*E331,2)</f>
        <v>0</v>
      </c>
    </row>
    <row r="332" spans="1:6" x14ac:dyDescent="0.3">
      <c r="A332" s="1"/>
    </row>
    <row r="333" spans="1:6" x14ac:dyDescent="0.3">
      <c r="A333" s="1"/>
      <c r="B333" s="49" t="s">
        <v>236</v>
      </c>
      <c r="C333" s="49"/>
      <c r="D333" s="49"/>
      <c r="E333" s="49"/>
      <c r="F333" s="49"/>
    </row>
    <row r="334" spans="1:6" ht="72" x14ac:dyDescent="0.3">
      <c r="A334" s="3" t="s">
        <v>221</v>
      </c>
      <c r="B334" s="40" t="s">
        <v>237</v>
      </c>
      <c r="C334" s="40" t="s">
        <v>11</v>
      </c>
      <c r="D334" s="4">
        <v>8</v>
      </c>
      <c r="E334" s="58">
        <v>0</v>
      </c>
      <c r="F334" s="59">
        <f t="shared" ref="F334:F335" si="6">ROUND(D334*E334,2)</f>
        <v>0</v>
      </c>
    </row>
    <row r="335" spans="1:6" ht="28.8" x14ac:dyDescent="0.3">
      <c r="A335" s="3" t="s">
        <v>223</v>
      </c>
      <c r="B335" s="40" t="s">
        <v>238</v>
      </c>
      <c r="C335" s="40" t="s">
        <v>11</v>
      </c>
      <c r="D335" s="4">
        <v>16</v>
      </c>
      <c r="E335" s="58">
        <v>0</v>
      </c>
      <c r="F335" s="59">
        <f t="shared" si="6"/>
        <v>0</v>
      </c>
    </row>
    <row r="336" spans="1:6" x14ac:dyDescent="0.3">
      <c r="A336" s="1"/>
    </row>
    <row r="337" spans="1:6" x14ac:dyDescent="0.3">
      <c r="A337" s="1"/>
      <c r="B337" s="49" t="s">
        <v>239</v>
      </c>
      <c r="C337" s="49"/>
      <c r="D337" s="49"/>
      <c r="E337" s="49"/>
      <c r="F337" s="49"/>
    </row>
    <row r="338" spans="1:6" ht="43.2" x14ac:dyDescent="0.3">
      <c r="A338" s="3" t="s">
        <v>225</v>
      </c>
      <c r="B338" s="40" t="s">
        <v>240</v>
      </c>
      <c r="C338" s="40" t="s">
        <v>11</v>
      </c>
      <c r="D338" s="4">
        <v>8</v>
      </c>
      <c r="E338" s="58">
        <v>0</v>
      </c>
      <c r="F338" s="59">
        <f t="shared" ref="F338:F339" si="7">ROUND(D338*E338,2)</f>
        <v>0</v>
      </c>
    </row>
    <row r="339" spans="1:6" ht="43.2" x14ac:dyDescent="0.3">
      <c r="A339" s="3" t="s">
        <v>241</v>
      </c>
      <c r="B339" s="40" t="s">
        <v>242</v>
      </c>
      <c r="C339" s="40" t="s">
        <v>11</v>
      </c>
      <c r="D339" s="42">
        <v>16</v>
      </c>
      <c r="E339" s="58">
        <v>0</v>
      </c>
      <c r="F339" s="59">
        <f t="shared" si="7"/>
        <v>0</v>
      </c>
    </row>
    <row r="340" spans="1:6" x14ac:dyDescent="0.3">
      <c r="A340" s="1"/>
    </row>
    <row r="341" spans="1:6" x14ac:dyDescent="0.3">
      <c r="A341" s="1"/>
      <c r="B341" s="49" t="s">
        <v>243</v>
      </c>
      <c r="C341" s="49"/>
      <c r="D341" s="49"/>
      <c r="E341" s="49"/>
      <c r="F341" s="49"/>
    </row>
    <row r="342" spans="1:6" ht="43.2" x14ac:dyDescent="0.3">
      <c r="A342" s="3" t="s">
        <v>244</v>
      </c>
      <c r="B342" s="41" t="s">
        <v>245</v>
      </c>
      <c r="C342" s="40" t="s">
        <v>11</v>
      </c>
      <c r="D342" s="4">
        <v>16</v>
      </c>
      <c r="E342" s="58">
        <v>0</v>
      </c>
      <c r="F342" s="59">
        <f t="shared" ref="F342:F345" si="8">ROUND(D342*E342,2)</f>
        <v>0</v>
      </c>
    </row>
    <row r="343" spans="1:6" ht="28.8" x14ac:dyDescent="0.3">
      <c r="A343" s="3" t="s">
        <v>246</v>
      </c>
      <c r="B343" s="40" t="s">
        <v>247</v>
      </c>
      <c r="C343" s="40" t="s">
        <v>11</v>
      </c>
      <c r="D343" s="42">
        <v>16</v>
      </c>
      <c r="E343" s="58">
        <v>0</v>
      </c>
      <c r="F343" s="59">
        <f t="shared" si="8"/>
        <v>0</v>
      </c>
    </row>
    <row r="344" spans="1:6" ht="43.2" x14ac:dyDescent="0.3">
      <c r="A344" s="3" t="s">
        <v>248</v>
      </c>
      <c r="B344" s="40" t="s">
        <v>249</v>
      </c>
      <c r="C344" s="40" t="s">
        <v>11</v>
      </c>
      <c r="D344" s="42">
        <v>16</v>
      </c>
      <c r="E344" s="58">
        <v>0</v>
      </c>
      <c r="F344" s="59">
        <f t="shared" si="8"/>
        <v>0</v>
      </c>
    </row>
    <row r="345" spans="1:6" ht="28.8" x14ac:dyDescent="0.3">
      <c r="A345" s="3" t="s">
        <v>250</v>
      </c>
      <c r="B345" s="41" t="s">
        <v>251</v>
      </c>
      <c r="C345" s="40" t="s">
        <v>11</v>
      </c>
      <c r="D345" s="42">
        <v>16</v>
      </c>
      <c r="E345" s="58">
        <v>0</v>
      </c>
      <c r="F345" s="59">
        <f t="shared" si="8"/>
        <v>0</v>
      </c>
    </row>
    <row r="346" spans="1:6" x14ac:dyDescent="0.3">
      <c r="A346" s="3"/>
      <c r="B346" s="40"/>
      <c r="C346" s="40"/>
      <c r="D346" s="4"/>
      <c r="E346" s="4"/>
      <c r="F346" s="4"/>
    </row>
    <row r="347" spans="1:6" x14ac:dyDescent="0.3">
      <c r="A347" s="9" t="s">
        <v>34</v>
      </c>
      <c r="B347" s="9" t="s">
        <v>35</v>
      </c>
      <c r="C347" s="9" t="s">
        <v>36</v>
      </c>
      <c r="D347" s="10" t="s">
        <v>37</v>
      </c>
      <c r="E347" s="10" t="s">
        <v>38</v>
      </c>
      <c r="F347" s="10" t="s">
        <v>39</v>
      </c>
    </row>
    <row r="348" spans="1:6" x14ac:dyDescent="0.3">
      <c r="A348" s="3"/>
      <c r="B348" s="40"/>
      <c r="C348" s="40"/>
      <c r="D348" s="4"/>
      <c r="E348" s="4"/>
      <c r="F348" s="4"/>
    </row>
    <row r="349" spans="1:6" ht="72" x14ac:dyDescent="0.3">
      <c r="A349" s="3" t="s">
        <v>53</v>
      </c>
      <c r="B349" s="40" t="s">
        <v>254</v>
      </c>
      <c r="C349" s="40"/>
      <c r="D349" s="4"/>
      <c r="E349" s="4"/>
      <c r="F349" s="4"/>
    </row>
    <row r="350" spans="1:6" ht="57.6" x14ac:dyDescent="0.3">
      <c r="A350" s="3" t="s">
        <v>219</v>
      </c>
      <c r="B350" s="40" t="s">
        <v>252</v>
      </c>
      <c r="C350" s="40" t="s">
        <v>11</v>
      </c>
      <c r="D350" s="4">
        <v>2</v>
      </c>
      <c r="E350" s="58">
        <v>0</v>
      </c>
      <c r="F350" s="59">
        <f t="shared" ref="F350:F353" si="9">ROUND(D350*E350,2)</f>
        <v>0</v>
      </c>
    </row>
    <row r="351" spans="1:6" ht="28.8" x14ac:dyDescent="0.3">
      <c r="A351" s="3" t="s">
        <v>221</v>
      </c>
      <c r="B351" s="40" t="s">
        <v>253</v>
      </c>
      <c r="C351" s="40" t="s">
        <v>11</v>
      </c>
      <c r="D351" s="4">
        <v>8</v>
      </c>
      <c r="E351" s="58">
        <v>0</v>
      </c>
      <c r="F351" s="59">
        <f t="shared" si="9"/>
        <v>0</v>
      </c>
    </row>
    <row r="352" spans="1:6" ht="28.8" x14ac:dyDescent="0.3">
      <c r="A352" s="3" t="s">
        <v>223</v>
      </c>
      <c r="B352" s="40" t="s">
        <v>255</v>
      </c>
      <c r="C352" s="40" t="s">
        <v>4</v>
      </c>
      <c r="D352" s="4">
        <v>1</v>
      </c>
      <c r="E352" s="58">
        <v>0</v>
      </c>
      <c r="F352" s="59">
        <f t="shared" si="9"/>
        <v>0</v>
      </c>
    </row>
    <row r="353" spans="1:6" ht="28.8" x14ac:dyDescent="0.3">
      <c r="A353" s="3" t="s">
        <v>225</v>
      </c>
      <c r="B353" s="40" t="s">
        <v>256</v>
      </c>
      <c r="C353" s="40" t="s">
        <v>4</v>
      </c>
      <c r="D353" s="4">
        <v>1</v>
      </c>
      <c r="E353" s="58">
        <v>0</v>
      </c>
      <c r="F353" s="59">
        <f t="shared" si="9"/>
        <v>0</v>
      </c>
    </row>
    <row r="354" spans="1:6" x14ac:dyDescent="0.3">
      <c r="A354" s="3"/>
      <c r="B354" s="40"/>
      <c r="C354" s="40"/>
      <c r="D354" s="4"/>
      <c r="E354" s="4"/>
      <c r="F354" s="4"/>
    </row>
    <row r="355" spans="1:6" x14ac:dyDescent="0.3">
      <c r="A355" s="3"/>
      <c r="B355" s="40"/>
      <c r="C355" s="40"/>
      <c r="D355" s="4"/>
      <c r="E355" s="4"/>
      <c r="F355" s="4"/>
    </row>
    <row r="356" spans="1:6" ht="234.6" customHeight="1" x14ac:dyDescent="0.3">
      <c r="A356" s="3" t="s">
        <v>55</v>
      </c>
      <c r="B356" s="21" t="s">
        <v>82</v>
      </c>
      <c r="C356" s="17" t="s">
        <v>11</v>
      </c>
      <c r="D356" s="4">
        <v>400</v>
      </c>
      <c r="E356" s="58">
        <v>0</v>
      </c>
      <c r="F356" s="59">
        <f>ROUND(D356*E356,2)</f>
        <v>0</v>
      </c>
    </row>
    <row r="357" spans="1:6" x14ac:dyDescent="0.3">
      <c r="E357" s="63"/>
      <c r="F357" s="63"/>
    </row>
    <row r="358" spans="1:6" ht="130.19999999999999" customHeight="1" x14ac:dyDescent="0.3">
      <c r="A358" s="3" t="s">
        <v>139</v>
      </c>
      <c r="B358" s="21" t="s">
        <v>120</v>
      </c>
      <c r="C358" s="17" t="s">
        <v>8</v>
      </c>
      <c r="D358" s="4">
        <v>50</v>
      </c>
      <c r="E358" s="58">
        <v>0</v>
      </c>
      <c r="F358" s="59">
        <f>ROUND(D358*E358,2)</f>
        <v>0</v>
      </c>
    </row>
    <row r="360" spans="1:6" x14ac:dyDescent="0.3">
      <c r="A360" s="9" t="s">
        <v>34</v>
      </c>
      <c r="B360" s="9" t="s">
        <v>35</v>
      </c>
      <c r="C360" s="9" t="s">
        <v>36</v>
      </c>
      <c r="D360" s="10" t="s">
        <v>37</v>
      </c>
      <c r="E360" s="10" t="s">
        <v>38</v>
      </c>
      <c r="F360" s="10" t="s">
        <v>39</v>
      </c>
    </row>
    <row r="362" spans="1:6" ht="115.2" x14ac:dyDescent="0.3">
      <c r="A362" s="3" t="s">
        <v>142</v>
      </c>
      <c r="B362" s="21" t="s">
        <v>121</v>
      </c>
      <c r="C362" s="17" t="s">
        <v>8</v>
      </c>
      <c r="D362" s="4">
        <v>50</v>
      </c>
      <c r="E362" s="58">
        <v>0</v>
      </c>
      <c r="F362" s="59">
        <f>ROUND(D362*E362,2)</f>
        <v>0</v>
      </c>
    </row>
    <row r="363" spans="1:6" x14ac:dyDescent="0.3">
      <c r="E363" s="63"/>
      <c r="F363" s="63"/>
    </row>
    <row r="364" spans="1:6" ht="129.6" x14ac:dyDescent="0.3">
      <c r="A364" s="1" t="s">
        <v>143</v>
      </c>
      <c r="B364" s="5" t="s">
        <v>171</v>
      </c>
      <c r="C364" s="17" t="s">
        <v>8</v>
      </c>
      <c r="D364">
        <v>275</v>
      </c>
      <c r="E364" s="58">
        <v>0</v>
      </c>
      <c r="F364" s="59">
        <f>ROUND(D364*E364,2)</f>
        <v>0</v>
      </c>
    </row>
    <row r="365" spans="1:6" x14ac:dyDescent="0.3">
      <c r="A365" s="1"/>
      <c r="C365" s="17"/>
      <c r="E365" s="63"/>
      <c r="F365" s="63"/>
    </row>
    <row r="366" spans="1:6" ht="86.4" x14ac:dyDescent="0.3">
      <c r="A366" s="1" t="s">
        <v>144</v>
      </c>
      <c r="B366" s="5" t="s">
        <v>127</v>
      </c>
      <c r="C366" s="17" t="s">
        <v>11</v>
      </c>
      <c r="D366">
        <v>7000</v>
      </c>
      <c r="E366" s="58">
        <v>0</v>
      </c>
      <c r="F366" s="59">
        <f>ROUND(D366*E366,2)</f>
        <v>0</v>
      </c>
    </row>
    <row r="367" spans="1:6" x14ac:dyDescent="0.3">
      <c r="E367" s="63"/>
      <c r="F367" s="63"/>
    </row>
    <row r="368" spans="1:6" x14ac:dyDescent="0.3">
      <c r="A368" s="14" t="s">
        <v>58</v>
      </c>
      <c r="B368" s="14" t="s">
        <v>83</v>
      </c>
      <c r="C368" s="14"/>
      <c r="D368" s="14"/>
      <c r="E368" s="70"/>
      <c r="F368" s="65">
        <f>ROUND(SUM(F286:F366),2)</f>
        <v>0</v>
      </c>
    </row>
    <row r="369" spans="1:6" x14ac:dyDescent="0.3">
      <c r="E369" s="63"/>
      <c r="F369" s="63"/>
    </row>
    <row r="370" spans="1:6" x14ac:dyDescent="0.3">
      <c r="A370" s="6"/>
      <c r="B370" s="6"/>
      <c r="C370" s="6"/>
      <c r="D370" s="6"/>
      <c r="E370" s="69"/>
      <c r="F370" s="60"/>
    </row>
    <row r="371" spans="1:6" x14ac:dyDescent="0.3">
      <c r="A371" s="9" t="s">
        <v>34</v>
      </c>
      <c r="B371" s="9" t="s">
        <v>35</v>
      </c>
      <c r="C371" s="9" t="s">
        <v>36</v>
      </c>
      <c r="D371" s="10" t="s">
        <v>37</v>
      </c>
      <c r="E371" s="61" t="s">
        <v>38</v>
      </c>
      <c r="F371" s="61" t="s">
        <v>39</v>
      </c>
    </row>
    <row r="372" spans="1:6" x14ac:dyDescent="0.3">
      <c r="E372" s="63"/>
      <c r="F372" s="63"/>
    </row>
    <row r="373" spans="1:6" x14ac:dyDescent="0.3">
      <c r="A373" t="s">
        <v>59</v>
      </c>
      <c r="B373" t="s">
        <v>85</v>
      </c>
      <c r="E373" s="63"/>
      <c r="F373" s="63"/>
    </row>
    <row r="374" spans="1:6" x14ac:dyDescent="0.3">
      <c r="E374" s="63"/>
      <c r="F374" s="63"/>
    </row>
    <row r="375" spans="1:6" ht="230.4" x14ac:dyDescent="0.3">
      <c r="A375" s="3" t="s">
        <v>3</v>
      </c>
      <c r="B375" s="21" t="s">
        <v>257</v>
      </c>
      <c r="C375" s="17"/>
      <c r="D375" s="4"/>
      <c r="E375" s="58"/>
      <c r="F375" s="59"/>
    </row>
    <row r="376" spans="1:6" x14ac:dyDescent="0.3">
      <c r="A376" s="3" t="s">
        <v>63</v>
      </c>
      <c r="B376" t="s">
        <v>152</v>
      </c>
      <c r="C376" s="17" t="s">
        <v>10</v>
      </c>
      <c r="D376" s="4">
        <v>1</v>
      </c>
      <c r="E376" s="58">
        <v>0</v>
      </c>
      <c r="F376" s="59">
        <f>ROUND(D376*E376,2)</f>
        <v>0</v>
      </c>
    </row>
    <row r="377" spans="1:6" x14ac:dyDescent="0.3">
      <c r="A377" s="3" t="s">
        <v>64</v>
      </c>
      <c r="B377" s="21" t="s">
        <v>86</v>
      </c>
      <c r="C377" s="17" t="s">
        <v>13</v>
      </c>
      <c r="D377" s="4">
        <v>150</v>
      </c>
      <c r="E377" s="58">
        <v>0</v>
      </c>
      <c r="F377" s="59">
        <f>ROUND(D377*E377,2)</f>
        <v>0</v>
      </c>
    </row>
    <row r="378" spans="1:6" x14ac:dyDescent="0.3">
      <c r="A378" s="3" t="s">
        <v>65</v>
      </c>
      <c r="B378" t="s">
        <v>87</v>
      </c>
      <c r="C378" s="17" t="s">
        <v>8</v>
      </c>
      <c r="D378" s="4">
        <v>10</v>
      </c>
      <c r="E378" s="58">
        <v>0</v>
      </c>
      <c r="F378" s="59">
        <f>ROUND(D378*E378,2)</f>
        <v>0</v>
      </c>
    </row>
    <row r="379" spans="1:6" x14ac:dyDescent="0.3">
      <c r="E379" s="63"/>
      <c r="F379" s="63"/>
    </row>
    <row r="380" spans="1:6" x14ac:dyDescent="0.3">
      <c r="A380" s="3"/>
      <c r="C380" s="17"/>
      <c r="D380" s="4"/>
      <c r="E380" s="58"/>
      <c r="F380" s="59"/>
    </row>
    <row r="381" spans="1:6" ht="100.8" x14ac:dyDescent="0.3">
      <c r="A381" s="43" t="s">
        <v>5</v>
      </c>
      <c r="B381" s="8" t="s">
        <v>258</v>
      </c>
      <c r="C381" s="26"/>
      <c r="D381" s="5"/>
      <c r="E381" s="72"/>
      <c r="F381" s="72"/>
    </row>
    <row r="382" spans="1:6" x14ac:dyDescent="0.3">
      <c r="A382" s="3" t="s">
        <v>63</v>
      </c>
      <c r="B382" t="s">
        <v>153</v>
      </c>
      <c r="C382" s="17" t="s">
        <v>10</v>
      </c>
      <c r="D382">
        <v>25</v>
      </c>
      <c r="E382" s="58">
        <v>0</v>
      </c>
      <c r="F382" s="59">
        <f>ROUND(D382*E382,2)</f>
        <v>0</v>
      </c>
    </row>
    <row r="383" spans="1:6" x14ac:dyDescent="0.3">
      <c r="A383" s="3" t="s">
        <v>64</v>
      </c>
      <c r="B383" s="21" t="s">
        <v>86</v>
      </c>
      <c r="C383" s="17" t="s">
        <v>13</v>
      </c>
      <c r="D383">
        <v>2750</v>
      </c>
      <c r="E383" s="58">
        <v>0</v>
      </c>
      <c r="F383" s="59">
        <f>ROUND(D383*E383,2)</f>
        <v>0</v>
      </c>
    </row>
    <row r="384" spans="1:6" x14ac:dyDescent="0.3">
      <c r="A384" s="1"/>
      <c r="B384" s="28"/>
      <c r="C384" s="17"/>
      <c r="E384" s="63"/>
      <c r="F384" s="63"/>
    </row>
    <row r="385" spans="1:6" ht="144" x14ac:dyDescent="0.3">
      <c r="A385" s="1" t="s">
        <v>7</v>
      </c>
      <c r="B385" s="8" t="s">
        <v>259</v>
      </c>
      <c r="C385" s="17" t="s">
        <v>13</v>
      </c>
      <c r="D385">
        <v>520</v>
      </c>
      <c r="E385" s="58">
        <v>0</v>
      </c>
      <c r="F385" s="59">
        <f>ROUND(D385*E385,2)</f>
        <v>0</v>
      </c>
    </row>
    <row r="386" spans="1:6" x14ac:dyDescent="0.3">
      <c r="A386" s="1"/>
      <c r="B386" s="28"/>
      <c r="C386" s="17"/>
      <c r="E386" s="63"/>
      <c r="F386" s="63"/>
    </row>
    <row r="387" spans="1:6" x14ac:dyDescent="0.3">
      <c r="A387" s="9" t="s">
        <v>34</v>
      </c>
      <c r="B387" s="9" t="s">
        <v>35</v>
      </c>
      <c r="C387" s="9" t="s">
        <v>36</v>
      </c>
      <c r="D387" s="10" t="s">
        <v>37</v>
      </c>
      <c r="E387" s="61" t="s">
        <v>38</v>
      </c>
      <c r="F387" s="61" t="s">
        <v>39</v>
      </c>
    </row>
    <row r="388" spans="1:6" x14ac:dyDescent="0.3">
      <c r="A388" s="1"/>
      <c r="B388" s="28"/>
      <c r="C388" s="17"/>
      <c r="E388" s="63"/>
      <c r="F388" s="63"/>
    </row>
    <row r="389" spans="1:6" ht="141.6" customHeight="1" x14ac:dyDescent="0.3">
      <c r="A389" s="1" t="s">
        <v>9</v>
      </c>
      <c r="B389" s="8" t="s">
        <v>128</v>
      </c>
      <c r="C389" s="17"/>
      <c r="E389" s="63"/>
      <c r="F389" s="63"/>
    </row>
    <row r="390" spans="1:6" x14ac:dyDescent="0.3">
      <c r="A390" s="3" t="s">
        <v>63</v>
      </c>
      <c r="B390" t="s">
        <v>154</v>
      </c>
      <c r="C390" s="17" t="s">
        <v>10</v>
      </c>
      <c r="D390" s="4">
        <v>5</v>
      </c>
      <c r="E390" s="58">
        <v>0</v>
      </c>
      <c r="F390" s="59">
        <f>ROUND(D390*E390,2)</f>
        <v>0</v>
      </c>
    </row>
    <row r="391" spans="1:6" x14ac:dyDescent="0.3">
      <c r="A391" s="3" t="s">
        <v>64</v>
      </c>
      <c r="B391" s="21" t="s">
        <v>86</v>
      </c>
      <c r="C391" s="17" t="s">
        <v>13</v>
      </c>
      <c r="D391" s="4">
        <v>750</v>
      </c>
      <c r="E391" s="58">
        <v>0</v>
      </c>
      <c r="F391" s="59">
        <f>ROUND(D391*E391,2)</f>
        <v>0</v>
      </c>
    </row>
    <row r="392" spans="1:6" x14ac:dyDescent="0.3">
      <c r="A392" s="24"/>
      <c r="B392" s="28"/>
      <c r="C392" s="17"/>
      <c r="E392" s="63"/>
      <c r="F392" s="63"/>
    </row>
    <row r="393" spans="1:6" ht="158.4" x14ac:dyDescent="0.3">
      <c r="A393" s="1" t="s">
        <v>12</v>
      </c>
      <c r="B393" s="18" t="s">
        <v>260</v>
      </c>
      <c r="C393" s="26" t="s">
        <v>10</v>
      </c>
      <c r="D393" s="4">
        <v>5</v>
      </c>
      <c r="E393" s="58">
        <v>0</v>
      </c>
      <c r="F393" s="59">
        <f>ROUND(D393*E393,2)</f>
        <v>0</v>
      </c>
    </row>
    <row r="394" spans="1:6" x14ac:dyDescent="0.3">
      <c r="A394" s="1"/>
      <c r="B394" s="18"/>
      <c r="C394" s="26"/>
      <c r="D394" s="4"/>
      <c r="E394" s="58"/>
      <c r="F394" s="59"/>
    </row>
    <row r="395" spans="1:6" ht="201.6" x14ac:dyDescent="0.3">
      <c r="A395" s="3" t="s">
        <v>50</v>
      </c>
      <c r="B395" s="21" t="s">
        <v>267</v>
      </c>
      <c r="C395" s="17"/>
      <c r="D395" s="4"/>
      <c r="E395" s="58"/>
      <c r="F395" s="59"/>
    </row>
    <row r="396" spans="1:6" x14ac:dyDescent="0.3">
      <c r="A396" s="3" t="s">
        <v>63</v>
      </c>
      <c r="B396" t="s">
        <v>152</v>
      </c>
      <c r="C396" s="17" t="s">
        <v>10</v>
      </c>
      <c r="D396" s="4">
        <v>1</v>
      </c>
      <c r="E396" s="58">
        <v>0</v>
      </c>
      <c r="F396" s="59">
        <f>ROUND(D396*E396,2)</f>
        <v>0</v>
      </c>
    </row>
    <row r="397" spans="1:6" x14ac:dyDescent="0.3">
      <c r="A397" s="3" t="s">
        <v>64</v>
      </c>
      <c r="B397" s="21" t="s">
        <v>86</v>
      </c>
      <c r="C397" s="17" t="s">
        <v>13</v>
      </c>
      <c r="D397" s="4">
        <v>150</v>
      </c>
      <c r="E397" s="58">
        <v>0</v>
      </c>
      <c r="F397" s="59">
        <f>ROUND(D397*E397,2)</f>
        <v>0</v>
      </c>
    </row>
    <row r="398" spans="1:6" x14ac:dyDescent="0.3">
      <c r="A398" s="3" t="s">
        <v>65</v>
      </c>
      <c r="B398" t="s">
        <v>87</v>
      </c>
      <c r="C398" s="17" t="s">
        <v>8</v>
      </c>
      <c r="D398" s="4">
        <v>10</v>
      </c>
      <c r="E398" s="58">
        <v>0</v>
      </c>
      <c r="F398" s="59">
        <f>ROUND(D398*E398,2)</f>
        <v>0</v>
      </c>
    </row>
    <row r="399" spans="1:6" x14ac:dyDescent="0.3">
      <c r="A399" s="1"/>
      <c r="B399" s="18"/>
      <c r="C399" s="26"/>
      <c r="D399" s="4"/>
      <c r="E399" s="58"/>
      <c r="F399" s="59"/>
    </row>
    <row r="400" spans="1:6" x14ac:dyDescent="0.3">
      <c r="A400" s="24"/>
      <c r="D400" s="4"/>
      <c r="E400" s="58"/>
      <c r="F400" s="59"/>
    </row>
    <row r="401" spans="1:6" x14ac:dyDescent="0.3">
      <c r="A401" s="25" t="s">
        <v>59</v>
      </c>
      <c r="B401" s="14" t="s">
        <v>88</v>
      </c>
      <c r="C401" s="14"/>
      <c r="D401" s="14"/>
      <c r="E401" s="70"/>
      <c r="F401" s="65">
        <f>ROUND(SUM(F376:F398),2)</f>
        <v>0</v>
      </c>
    </row>
    <row r="402" spans="1:6" ht="14.1" customHeight="1" x14ac:dyDescent="0.3">
      <c r="A402" s="24"/>
      <c r="E402" s="63"/>
      <c r="F402" s="63"/>
    </row>
    <row r="403" spans="1:6" ht="14.1" customHeight="1" x14ac:dyDescent="0.3">
      <c r="A403" s="9" t="s">
        <v>34</v>
      </c>
      <c r="B403" s="9" t="s">
        <v>35</v>
      </c>
      <c r="C403" s="9" t="s">
        <v>36</v>
      </c>
      <c r="D403" s="10" t="s">
        <v>37</v>
      </c>
      <c r="E403" s="61" t="s">
        <v>38</v>
      </c>
      <c r="F403" s="61" t="s">
        <v>39</v>
      </c>
    </row>
    <row r="404" spans="1:6" x14ac:dyDescent="0.3">
      <c r="A404" s="24"/>
      <c r="E404" s="63"/>
      <c r="F404" s="63"/>
    </row>
    <row r="405" spans="1:6" x14ac:dyDescent="0.3">
      <c r="A405" s="24" t="s">
        <v>84</v>
      </c>
      <c r="B405" t="s">
        <v>122</v>
      </c>
      <c r="E405" s="63"/>
      <c r="F405" s="63"/>
    </row>
    <row r="406" spans="1:6" x14ac:dyDescent="0.3">
      <c r="A406" s="24"/>
      <c r="E406" s="63"/>
      <c r="F406" s="63"/>
    </row>
    <row r="407" spans="1:6" ht="288" x14ac:dyDescent="0.3">
      <c r="A407" s="1" t="s">
        <v>3</v>
      </c>
      <c r="B407" s="44" t="s">
        <v>261</v>
      </c>
      <c r="C407" s="17" t="s">
        <v>13</v>
      </c>
      <c r="D407" s="45">
        <v>150</v>
      </c>
      <c r="E407" s="58">
        <v>0</v>
      </c>
      <c r="F407" s="59">
        <f>ROUND(D407*E407,2)</f>
        <v>0</v>
      </c>
    </row>
    <row r="408" spans="1:6" ht="14.1" customHeight="1" x14ac:dyDescent="0.3">
      <c r="A408" s="24"/>
      <c r="E408" s="63"/>
      <c r="F408" s="63"/>
    </row>
    <row r="409" spans="1:6" x14ac:dyDescent="0.3">
      <c r="A409" s="9" t="s">
        <v>34</v>
      </c>
      <c r="B409" s="9" t="s">
        <v>35</v>
      </c>
      <c r="C409" s="9" t="s">
        <v>36</v>
      </c>
      <c r="D409" s="10" t="s">
        <v>37</v>
      </c>
      <c r="E409" s="61" t="s">
        <v>38</v>
      </c>
      <c r="F409" s="61" t="s">
        <v>39</v>
      </c>
    </row>
    <row r="410" spans="1:6" ht="14.1" customHeight="1" x14ac:dyDescent="0.3">
      <c r="A410" s="24"/>
      <c r="E410" s="63"/>
      <c r="F410" s="63"/>
    </row>
    <row r="411" spans="1:6" x14ac:dyDescent="0.3">
      <c r="A411" s="24"/>
      <c r="C411" s="17"/>
      <c r="E411" s="63"/>
      <c r="F411" s="63"/>
    </row>
    <row r="412" spans="1:6" ht="129.6" x14ac:dyDescent="0.3">
      <c r="A412" s="1" t="s">
        <v>5</v>
      </c>
      <c r="B412" s="44" t="s">
        <v>262</v>
      </c>
      <c r="C412" s="17" t="s">
        <v>11</v>
      </c>
      <c r="D412" s="45">
        <v>200</v>
      </c>
      <c r="E412" s="58">
        <v>0</v>
      </c>
      <c r="F412" s="59">
        <f>ROUND(D412*E412,2)</f>
        <v>0</v>
      </c>
    </row>
    <row r="413" spans="1:6" x14ac:dyDescent="0.3">
      <c r="A413" s="24"/>
      <c r="C413" s="17"/>
      <c r="D413" s="45"/>
      <c r="E413" s="63"/>
      <c r="F413" s="63"/>
    </row>
    <row r="414" spans="1:6" ht="126" customHeight="1" x14ac:dyDescent="0.3">
      <c r="A414" s="1" t="s">
        <v>7</v>
      </c>
      <c r="B414" s="27" t="s">
        <v>263</v>
      </c>
      <c r="C414" s="17" t="s">
        <v>44</v>
      </c>
      <c r="D414" s="45">
        <v>100</v>
      </c>
      <c r="E414" s="58">
        <v>0</v>
      </c>
      <c r="F414" s="59">
        <f>ROUND(D414*E414,2)</f>
        <v>0</v>
      </c>
    </row>
    <row r="415" spans="1:6" x14ac:dyDescent="0.3">
      <c r="A415" s="24"/>
      <c r="B415" s="27"/>
      <c r="C415" s="17"/>
      <c r="E415" s="63"/>
      <c r="F415" s="63"/>
    </row>
    <row r="416" spans="1:6" ht="91.2" customHeight="1" x14ac:dyDescent="0.3">
      <c r="A416" s="1" t="s">
        <v>9</v>
      </c>
      <c r="B416" s="27" t="s">
        <v>264</v>
      </c>
      <c r="C416" s="17" t="s">
        <v>44</v>
      </c>
      <c r="D416" s="45">
        <v>100</v>
      </c>
      <c r="E416" s="58">
        <v>0</v>
      </c>
      <c r="F416" s="59">
        <f>ROUND(D416*E416,2)</f>
        <v>0</v>
      </c>
    </row>
    <row r="417" spans="1:6" x14ac:dyDescent="0.3">
      <c r="A417" s="24"/>
      <c r="B417" s="27"/>
      <c r="C417" s="17"/>
      <c r="E417" s="63"/>
      <c r="F417" s="63"/>
    </row>
    <row r="418" spans="1:6" ht="187.2" x14ac:dyDescent="0.3">
      <c r="A418" s="1" t="s">
        <v>12</v>
      </c>
      <c r="B418" s="27" t="s">
        <v>265</v>
      </c>
      <c r="C418" s="17" t="s">
        <v>4</v>
      </c>
      <c r="D418" s="45">
        <v>1</v>
      </c>
      <c r="E418" s="58">
        <v>0</v>
      </c>
      <c r="F418" s="59">
        <f>ROUND(D418*E418,2)</f>
        <v>0</v>
      </c>
    </row>
    <row r="419" spans="1:6" ht="14.1" customHeight="1" x14ac:dyDescent="0.3">
      <c r="E419" s="63"/>
      <c r="F419" s="63"/>
    </row>
    <row r="420" spans="1:6" x14ac:dyDescent="0.3">
      <c r="E420" s="63"/>
      <c r="F420" s="63"/>
    </row>
    <row r="421" spans="1:6" ht="14.1" customHeight="1" x14ac:dyDescent="0.3">
      <c r="A421" s="9" t="s">
        <v>34</v>
      </c>
      <c r="B421" s="9" t="s">
        <v>35</v>
      </c>
      <c r="C421" s="9" t="s">
        <v>36</v>
      </c>
      <c r="D421" s="10" t="s">
        <v>37</v>
      </c>
      <c r="E421" s="61" t="s">
        <v>38</v>
      </c>
      <c r="F421" s="61" t="s">
        <v>39</v>
      </c>
    </row>
    <row r="422" spans="1:6" x14ac:dyDescent="0.3">
      <c r="E422" s="63"/>
      <c r="F422" s="63"/>
    </row>
    <row r="423" spans="1:6" ht="172.8" x14ac:dyDescent="0.3">
      <c r="A423" s="1" t="s">
        <v>50</v>
      </c>
      <c r="B423" s="18" t="s">
        <v>266</v>
      </c>
      <c r="C423" s="17" t="s">
        <v>13</v>
      </c>
      <c r="D423" s="45">
        <v>150</v>
      </c>
      <c r="E423" s="58">
        <v>0</v>
      </c>
      <c r="F423" s="59">
        <f>ROUND(D423*E423,2)</f>
        <v>0</v>
      </c>
    </row>
    <row r="424" spans="1:6" x14ac:dyDescent="0.3">
      <c r="B424" s="18"/>
      <c r="E424" s="63"/>
      <c r="F424" s="63"/>
    </row>
    <row r="425" spans="1:6" x14ac:dyDescent="0.3">
      <c r="A425" s="25" t="s">
        <v>84</v>
      </c>
      <c r="B425" s="14" t="s">
        <v>123</v>
      </c>
      <c r="C425" s="14"/>
      <c r="D425" s="14"/>
      <c r="E425" s="70"/>
      <c r="F425" s="65">
        <f>ROUND(SUM(F407:F423),2)</f>
        <v>0</v>
      </c>
    </row>
    <row r="426" spans="1:6" x14ac:dyDescent="0.3">
      <c r="E426" s="63"/>
      <c r="F426" s="63"/>
    </row>
    <row r="427" spans="1:6" x14ac:dyDescent="0.3">
      <c r="A427" t="s">
        <v>96</v>
      </c>
      <c r="B427" t="s">
        <v>97</v>
      </c>
      <c r="E427" s="63"/>
      <c r="F427" s="63"/>
    </row>
    <row r="428" spans="1:6" x14ac:dyDescent="0.3">
      <c r="E428" s="63"/>
      <c r="F428" s="63"/>
    </row>
    <row r="429" spans="1:6" ht="129.6" x14ac:dyDescent="0.3">
      <c r="A429" s="3" t="s">
        <v>3</v>
      </c>
      <c r="B429" s="40" t="s">
        <v>98</v>
      </c>
      <c r="C429" s="40"/>
      <c r="D429" s="4"/>
      <c r="E429" s="58"/>
      <c r="F429" s="58"/>
    </row>
    <row r="430" spans="1:6" ht="28.8" x14ac:dyDescent="0.3">
      <c r="A430" s="3"/>
      <c r="B430" s="40" t="s">
        <v>14</v>
      </c>
      <c r="C430" s="17" t="s">
        <v>8</v>
      </c>
      <c r="D430" s="4">
        <v>1318</v>
      </c>
      <c r="E430" s="58"/>
      <c r="F430" s="59">
        <f>ROUND(D430*E430,2)</f>
        <v>0</v>
      </c>
    </row>
    <row r="431" spans="1:6" x14ac:dyDescent="0.3">
      <c r="A431" s="3"/>
      <c r="B431" s="40"/>
      <c r="C431" s="40"/>
      <c r="D431" s="4"/>
      <c r="E431" s="58"/>
      <c r="F431" s="59"/>
    </row>
    <row r="432" spans="1:6" ht="100.8" x14ac:dyDescent="0.3">
      <c r="A432" s="3" t="s">
        <v>5</v>
      </c>
      <c r="B432" s="21" t="s">
        <v>99</v>
      </c>
      <c r="C432" s="17" t="s">
        <v>10</v>
      </c>
      <c r="D432" s="4">
        <v>150</v>
      </c>
      <c r="E432" s="58"/>
      <c r="F432" s="59">
        <f>ROUND(D432*E432,2)</f>
        <v>0</v>
      </c>
    </row>
    <row r="433" spans="1:6" x14ac:dyDescent="0.3">
      <c r="E433" s="63"/>
      <c r="F433" s="63"/>
    </row>
    <row r="434" spans="1:6" x14ac:dyDescent="0.3">
      <c r="A434" s="14" t="s">
        <v>96</v>
      </c>
      <c r="B434" s="14" t="s">
        <v>100</v>
      </c>
      <c r="C434" s="14"/>
      <c r="D434" s="14"/>
      <c r="E434" s="70"/>
      <c r="F434" s="65">
        <f>ROUND(SUM(F430:F432),2)</f>
        <v>0</v>
      </c>
    </row>
    <row r="435" spans="1:6" x14ac:dyDescent="0.3">
      <c r="E435" s="63"/>
      <c r="F435" s="63"/>
    </row>
    <row r="436" spans="1:6" x14ac:dyDescent="0.3">
      <c r="B436" s="32" t="s">
        <v>113</v>
      </c>
      <c r="E436" s="63"/>
      <c r="F436" s="63"/>
    </row>
    <row r="437" spans="1:6" x14ac:dyDescent="0.3">
      <c r="A437" t="s">
        <v>33</v>
      </c>
      <c r="B437" s="7" t="s">
        <v>41</v>
      </c>
      <c r="D437" s="8"/>
      <c r="E437" s="60"/>
      <c r="F437" s="68">
        <f>F147</f>
        <v>0</v>
      </c>
    </row>
    <row r="438" spans="1:6" x14ac:dyDescent="0.3">
      <c r="A438" t="s">
        <v>42</v>
      </c>
      <c r="B438" s="7" t="s">
        <v>46</v>
      </c>
      <c r="D438" s="8"/>
      <c r="E438" s="60"/>
      <c r="F438" s="68">
        <f>F211</f>
        <v>0</v>
      </c>
    </row>
    <row r="439" spans="1:6" x14ac:dyDescent="0.3">
      <c r="A439" t="s">
        <v>47</v>
      </c>
      <c r="B439" t="s">
        <v>57</v>
      </c>
      <c r="E439" s="63"/>
      <c r="F439" s="73">
        <f>F241</f>
        <v>0</v>
      </c>
    </row>
    <row r="440" spans="1:6" x14ac:dyDescent="0.3">
      <c r="A440" t="s">
        <v>48</v>
      </c>
      <c r="B440" t="s">
        <v>211</v>
      </c>
      <c r="E440" s="63"/>
      <c r="F440" s="73">
        <f>F279</f>
        <v>0</v>
      </c>
    </row>
    <row r="441" spans="1:6" x14ac:dyDescent="0.3">
      <c r="A441" t="s">
        <v>58</v>
      </c>
      <c r="B441" t="s">
        <v>83</v>
      </c>
      <c r="E441" s="63"/>
      <c r="F441" s="73">
        <f>F368</f>
        <v>0</v>
      </c>
    </row>
    <row r="442" spans="1:6" x14ac:dyDescent="0.3">
      <c r="A442" t="s">
        <v>59</v>
      </c>
      <c r="B442" t="s">
        <v>88</v>
      </c>
      <c r="E442" s="63"/>
      <c r="F442" s="73">
        <f>F401</f>
        <v>0</v>
      </c>
    </row>
    <row r="443" spans="1:6" x14ac:dyDescent="0.3">
      <c r="A443" t="s">
        <v>84</v>
      </c>
      <c r="B443" t="s">
        <v>123</v>
      </c>
      <c r="E443" s="63"/>
      <c r="F443" s="73">
        <f>F425</f>
        <v>0</v>
      </c>
    </row>
    <row r="444" spans="1:6" x14ac:dyDescent="0.3">
      <c r="A444" t="s">
        <v>96</v>
      </c>
      <c r="B444" t="s">
        <v>100</v>
      </c>
      <c r="E444" s="63"/>
      <c r="F444" s="73">
        <f>F434</f>
        <v>0</v>
      </c>
    </row>
    <row r="445" spans="1:6" x14ac:dyDescent="0.3">
      <c r="A445" s="31" t="s">
        <v>101</v>
      </c>
      <c r="B445" s="31" t="s">
        <v>102</v>
      </c>
      <c r="C445" s="31"/>
      <c r="D445" s="31"/>
      <c r="E445" s="74"/>
      <c r="F445" s="75">
        <f>ROUND(SUM(F437:F444),2)</f>
        <v>0</v>
      </c>
    </row>
    <row r="446" spans="1:6" x14ac:dyDescent="0.3">
      <c r="E446" s="63"/>
      <c r="F446" s="63"/>
    </row>
    <row r="447" spans="1:6" x14ac:dyDescent="0.3">
      <c r="A447" s="6"/>
      <c r="B447" s="6"/>
      <c r="C447" s="6"/>
      <c r="D447" s="6"/>
      <c r="E447" s="69"/>
      <c r="F447" s="60"/>
    </row>
    <row r="448" spans="1:6" x14ac:dyDescent="0.3">
      <c r="A448" s="9" t="s">
        <v>34</v>
      </c>
      <c r="B448" s="9" t="s">
        <v>35</v>
      </c>
      <c r="C448" s="9" t="s">
        <v>36</v>
      </c>
      <c r="D448" s="10" t="s">
        <v>37</v>
      </c>
      <c r="E448" s="61" t="s">
        <v>38</v>
      </c>
      <c r="F448" s="61" t="s">
        <v>39</v>
      </c>
    </row>
    <row r="449" spans="1:6" x14ac:dyDescent="0.3">
      <c r="E449" s="63"/>
      <c r="F449" s="63"/>
    </row>
    <row r="450" spans="1:6" x14ac:dyDescent="0.3">
      <c r="A450" s="32" t="s">
        <v>89</v>
      </c>
      <c r="B450" s="33" t="s">
        <v>90</v>
      </c>
      <c r="C450" s="32"/>
      <c r="D450" s="34"/>
      <c r="E450" s="76"/>
      <c r="F450" s="76"/>
    </row>
    <row r="451" spans="1:6" x14ac:dyDescent="0.3">
      <c r="B451" s="7"/>
      <c r="D451" s="8"/>
      <c r="E451" s="60"/>
      <c r="F451" s="60"/>
    </row>
    <row r="452" spans="1:6" x14ac:dyDescent="0.3">
      <c r="A452" t="s">
        <v>91</v>
      </c>
      <c r="B452" s="7" t="s">
        <v>92</v>
      </c>
      <c r="D452" s="8"/>
      <c r="E452" s="60"/>
      <c r="F452" s="60"/>
    </row>
    <row r="453" spans="1:6" x14ac:dyDescent="0.3">
      <c r="E453" s="63"/>
      <c r="F453" s="63"/>
    </row>
    <row r="454" spans="1:6" ht="145.19999999999999" customHeight="1" x14ac:dyDescent="0.3">
      <c r="A454" s="3" t="s">
        <v>3</v>
      </c>
      <c r="B454" s="18" t="s">
        <v>269</v>
      </c>
      <c r="C454" s="17" t="s">
        <v>44</v>
      </c>
      <c r="D454" s="19">
        <v>45</v>
      </c>
      <c r="E454" s="66">
        <v>0</v>
      </c>
      <c r="F454" s="67">
        <f>ROUND(D454*E454,2)</f>
        <v>0</v>
      </c>
    </row>
    <row r="455" spans="1:6" x14ac:dyDescent="0.3">
      <c r="A455" s="3"/>
      <c r="B455" s="18"/>
      <c r="C455" s="17"/>
      <c r="D455" s="19"/>
      <c r="E455" s="66"/>
      <c r="F455" s="67"/>
    </row>
    <row r="456" spans="1:6" ht="159.6" customHeight="1" x14ac:dyDescent="0.3">
      <c r="A456" s="3" t="s">
        <v>5</v>
      </c>
      <c r="B456" s="18" t="s">
        <v>270</v>
      </c>
      <c r="C456" s="17" t="s">
        <v>11</v>
      </c>
      <c r="D456" s="19">
        <v>1</v>
      </c>
      <c r="E456" s="66"/>
      <c r="F456" s="67">
        <f>ROUND(D456*E456,2)</f>
        <v>0</v>
      </c>
    </row>
    <row r="457" spans="1:6" x14ac:dyDescent="0.3">
      <c r="E457" s="63"/>
      <c r="F457" s="63"/>
    </row>
    <row r="458" spans="1:6" x14ac:dyDescent="0.3">
      <c r="A458" s="14" t="s">
        <v>91</v>
      </c>
      <c r="B458" s="15" t="s">
        <v>93</v>
      </c>
      <c r="C458" s="14"/>
      <c r="D458" s="16"/>
      <c r="E458" s="64"/>
      <c r="F458" s="65">
        <f>ROUND(SUM(F454:F456),2)</f>
        <v>0</v>
      </c>
    </row>
    <row r="459" spans="1:6" x14ac:dyDescent="0.3">
      <c r="E459" s="63"/>
      <c r="F459" s="63"/>
    </row>
    <row r="460" spans="1:6" x14ac:dyDescent="0.3">
      <c r="E460" s="63"/>
      <c r="F460" s="63"/>
    </row>
    <row r="461" spans="1:6" x14ac:dyDescent="0.3">
      <c r="A461" t="s">
        <v>94</v>
      </c>
      <c r="B461" s="7" t="s">
        <v>95</v>
      </c>
      <c r="D461" s="8"/>
      <c r="E461" s="60"/>
      <c r="F461" s="60"/>
    </row>
    <row r="462" spans="1:6" x14ac:dyDescent="0.3">
      <c r="E462" s="63"/>
      <c r="F462" s="63"/>
    </row>
    <row r="463" spans="1:6" ht="159.6" customHeight="1" x14ac:dyDescent="0.3">
      <c r="A463" s="3" t="s">
        <v>3</v>
      </c>
      <c r="B463" s="18" t="s">
        <v>268</v>
      </c>
      <c r="C463" s="17" t="s">
        <v>8</v>
      </c>
      <c r="D463" s="19">
        <v>50</v>
      </c>
      <c r="E463" s="66"/>
      <c r="F463" s="67">
        <f>ROUND(D463*E463,2)</f>
        <v>0</v>
      </c>
    </row>
    <row r="464" spans="1:6" x14ac:dyDescent="0.3">
      <c r="E464" s="63"/>
      <c r="F464" s="63"/>
    </row>
    <row r="465" spans="1:6" x14ac:dyDescent="0.3">
      <c r="A465" s="14" t="s">
        <v>94</v>
      </c>
      <c r="B465" s="15" t="s">
        <v>103</v>
      </c>
      <c r="C465" s="14"/>
      <c r="D465" s="16"/>
      <c r="E465" s="64"/>
      <c r="F465" s="65">
        <f>ROUND(SUM(F463:F463),2)</f>
        <v>0</v>
      </c>
    </row>
    <row r="466" spans="1:6" x14ac:dyDescent="0.3">
      <c r="E466" s="63"/>
      <c r="F466" s="63"/>
    </row>
    <row r="467" spans="1:6" x14ac:dyDescent="0.3">
      <c r="E467" s="63"/>
      <c r="F467" s="63"/>
    </row>
    <row r="468" spans="1:6" x14ac:dyDescent="0.3">
      <c r="A468" s="9" t="s">
        <v>34</v>
      </c>
      <c r="B468" s="9" t="s">
        <v>35</v>
      </c>
      <c r="C468" s="9" t="s">
        <v>36</v>
      </c>
      <c r="D468" s="10" t="s">
        <v>37</v>
      </c>
      <c r="E468" s="61" t="s">
        <v>38</v>
      </c>
      <c r="F468" s="61" t="s">
        <v>39</v>
      </c>
    </row>
    <row r="469" spans="1:6" x14ac:dyDescent="0.3">
      <c r="E469" s="63"/>
      <c r="F469" s="63"/>
    </row>
    <row r="470" spans="1:6" x14ac:dyDescent="0.3">
      <c r="A470" t="s">
        <v>104</v>
      </c>
      <c r="B470" s="7" t="s">
        <v>105</v>
      </c>
      <c r="D470" s="8"/>
      <c r="E470" s="60"/>
      <c r="F470" s="60"/>
    </row>
    <row r="471" spans="1:6" x14ac:dyDescent="0.3">
      <c r="E471" s="63"/>
      <c r="F471" s="63"/>
    </row>
    <row r="472" spans="1:6" ht="145.19999999999999" customHeight="1" x14ac:dyDescent="0.3">
      <c r="A472" s="3" t="s">
        <v>3</v>
      </c>
      <c r="B472" s="18" t="s">
        <v>106</v>
      </c>
      <c r="C472" s="17" t="s">
        <v>8</v>
      </c>
      <c r="D472" s="19">
        <v>200</v>
      </c>
      <c r="E472" s="66">
        <v>0</v>
      </c>
      <c r="F472" s="67">
        <f>ROUND(D472*E472,2)</f>
        <v>0</v>
      </c>
    </row>
    <row r="473" spans="1:6" x14ac:dyDescent="0.3">
      <c r="A473" s="3"/>
      <c r="B473" s="18"/>
      <c r="C473" s="17"/>
      <c r="D473" s="19"/>
      <c r="E473" s="66"/>
      <c r="F473" s="67"/>
    </row>
    <row r="474" spans="1:6" ht="188.4" customHeight="1" x14ac:dyDescent="0.3">
      <c r="A474" s="3" t="s">
        <v>5</v>
      </c>
      <c r="B474" s="18" t="s">
        <v>271</v>
      </c>
      <c r="C474" s="17" t="s">
        <v>8</v>
      </c>
      <c r="D474" s="19">
        <v>200</v>
      </c>
      <c r="E474" s="66">
        <v>0</v>
      </c>
      <c r="F474" s="67">
        <f>ROUND(D474*E474,2)</f>
        <v>0</v>
      </c>
    </row>
    <row r="475" spans="1:6" x14ac:dyDescent="0.3">
      <c r="A475" s="3"/>
      <c r="B475" s="18"/>
      <c r="C475" s="17"/>
      <c r="D475" s="19"/>
      <c r="E475" s="66"/>
      <c r="F475" s="67"/>
    </row>
    <row r="476" spans="1:6" x14ac:dyDescent="0.3">
      <c r="A476" s="14" t="s">
        <v>104</v>
      </c>
      <c r="B476" s="15" t="s">
        <v>107</v>
      </c>
      <c r="C476" s="14"/>
      <c r="D476" s="16"/>
      <c r="E476" s="64"/>
      <c r="F476" s="65">
        <f>ROUND(SUM(F472:F474),2)</f>
        <v>0</v>
      </c>
    </row>
    <row r="477" spans="1:6" x14ac:dyDescent="0.3">
      <c r="E477" s="63"/>
      <c r="F477" s="63"/>
    </row>
    <row r="478" spans="1:6" x14ac:dyDescent="0.3">
      <c r="E478" s="63"/>
      <c r="F478" s="63"/>
    </row>
    <row r="479" spans="1:6" x14ac:dyDescent="0.3">
      <c r="A479" t="s">
        <v>108</v>
      </c>
      <c r="B479" s="7" t="s">
        <v>272</v>
      </c>
      <c r="E479" s="63"/>
      <c r="F479" s="63"/>
    </row>
    <row r="480" spans="1:6" x14ac:dyDescent="0.3">
      <c r="A480" s="6"/>
      <c r="B480" s="6"/>
      <c r="C480" s="6"/>
      <c r="D480" s="6"/>
      <c r="E480" s="69"/>
      <c r="F480" s="60"/>
    </row>
    <row r="481" spans="1:6" ht="145.19999999999999" customHeight="1" x14ac:dyDescent="0.3">
      <c r="A481" s="3" t="s">
        <v>3</v>
      </c>
      <c r="B481" s="18" t="s">
        <v>112</v>
      </c>
      <c r="C481" s="17" t="s">
        <v>6</v>
      </c>
      <c r="D481" s="19">
        <v>50</v>
      </c>
      <c r="E481" s="66"/>
      <c r="F481" s="67">
        <f>ROUND(D481*E481,2)</f>
        <v>0</v>
      </c>
    </row>
    <row r="482" spans="1:6" x14ac:dyDescent="0.3">
      <c r="A482" s="6"/>
      <c r="B482" s="6"/>
      <c r="C482" s="6"/>
      <c r="D482" s="6"/>
      <c r="E482" s="69"/>
      <c r="F482" s="60"/>
    </row>
    <row r="483" spans="1:6" x14ac:dyDescent="0.3">
      <c r="A483" s="14" t="s">
        <v>108</v>
      </c>
      <c r="B483" s="15" t="s">
        <v>273</v>
      </c>
      <c r="C483" s="14"/>
      <c r="D483" s="16"/>
      <c r="E483" s="64"/>
      <c r="F483" s="65">
        <f>ROUND(SUM(F481),2)</f>
        <v>0</v>
      </c>
    </row>
    <row r="484" spans="1:6" x14ac:dyDescent="0.3">
      <c r="B484" s="7"/>
      <c r="D484" s="8"/>
      <c r="E484" s="60"/>
      <c r="F484" s="68"/>
    </row>
    <row r="485" spans="1:6" x14ac:dyDescent="0.3">
      <c r="A485" s="9" t="s">
        <v>34</v>
      </c>
      <c r="B485" s="9" t="s">
        <v>35</v>
      </c>
      <c r="C485" s="9" t="s">
        <v>36</v>
      </c>
      <c r="D485" s="10" t="s">
        <v>37</v>
      </c>
      <c r="E485" s="61" t="s">
        <v>38</v>
      </c>
      <c r="F485" s="61" t="s">
        <v>39</v>
      </c>
    </row>
    <row r="486" spans="1:6" x14ac:dyDescent="0.3">
      <c r="B486" s="7"/>
      <c r="D486" s="8"/>
      <c r="E486" s="60"/>
      <c r="F486" s="68"/>
    </row>
    <row r="487" spans="1:6" x14ac:dyDescent="0.3">
      <c r="A487" t="s">
        <v>279</v>
      </c>
      <c r="B487" s="7" t="s">
        <v>281</v>
      </c>
      <c r="D487" s="8"/>
      <c r="E487" s="60"/>
      <c r="F487" s="68"/>
    </row>
    <row r="488" spans="1:6" x14ac:dyDescent="0.3">
      <c r="B488" s="7"/>
      <c r="D488" s="8"/>
      <c r="E488" s="60"/>
      <c r="F488" s="68"/>
    </row>
    <row r="489" spans="1:6" ht="175.2" customHeight="1" x14ac:dyDescent="0.3">
      <c r="A489" s="3" t="s">
        <v>3</v>
      </c>
      <c r="B489" s="18" t="s">
        <v>280</v>
      </c>
      <c r="C489" s="17" t="s">
        <v>8</v>
      </c>
      <c r="D489" s="19">
        <v>10</v>
      </c>
      <c r="E489" s="66">
        <v>0</v>
      </c>
      <c r="F489" s="67">
        <f>ROUND(D489*E489,2)</f>
        <v>0</v>
      </c>
    </row>
    <row r="490" spans="1:6" x14ac:dyDescent="0.3">
      <c r="B490" s="7"/>
      <c r="D490" s="8"/>
      <c r="E490" s="60"/>
      <c r="F490" s="68"/>
    </row>
    <row r="491" spans="1:6" x14ac:dyDescent="0.3">
      <c r="A491" s="14" t="s">
        <v>279</v>
      </c>
      <c r="B491" s="15" t="s">
        <v>282</v>
      </c>
      <c r="C491" s="14"/>
      <c r="D491" s="16"/>
      <c r="E491" s="64"/>
      <c r="F491" s="65">
        <f>ROUND(SUM(F489),2)</f>
        <v>0</v>
      </c>
    </row>
    <row r="492" spans="1:6" x14ac:dyDescent="0.3">
      <c r="B492" s="7"/>
      <c r="D492" s="8"/>
      <c r="E492" s="60"/>
      <c r="F492" s="68"/>
    </row>
    <row r="493" spans="1:6" x14ac:dyDescent="0.3">
      <c r="E493" s="63"/>
      <c r="F493" s="63"/>
    </row>
    <row r="494" spans="1:6" x14ac:dyDescent="0.3">
      <c r="B494" s="32" t="s">
        <v>114</v>
      </c>
      <c r="E494" s="63"/>
      <c r="F494" s="63"/>
    </row>
    <row r="495" spans="1:6" x14ac:dyDescent="0.3">
      <c r="A495" t="s">
        <v>91</v>
      </c>
      <c r="B495" s="7" t="s">
        <v>93</v>
      </c>
      <c r="D495" s="8"/>
      <c r="E495" s="60"/>
      <c r="F495" s="68">
        <f>F458</f>
        <v>0</v>
      </c>
    </row>
    <row r="496" spans="1:6" x14ac:dyDescent="0.3">
      <c r="A496" t="s">
        <v>94</v>
      </c>
      <c r="B496" s="7" t="s">
        <v>103</v>
      </c>
      <c r="D496" s="8"/>
      <c r="E496" s="60"/>
      <c r="F496" s="68">
        <f>F465</f>
        <v>0</v>
      </c>
    </row>
    <row r="497" spans="1:6" x14ac:dyDescent="0.3">
      <c r="A497" t="s">
        <v>104</v>
      </c>
      <c r="B497" s="7" t="s">
        <v>107</v>
      </c>
      <c r="D497" s="8"/>
      <c r="E497" s="60"/>
      <c r="F497" s="68">
        <f>F476</f>
        <v>0</v>
      </c>
    </row>
    <row r="498" spans="1:6" x14ac:dyDescent="0.3">
      <c r="A498" t="s">
        <v>108</v>
      </c>
      <c r="B498" s="7" t="s">
        <v>273</v>
      </c>
      <c r="D498" s="8"/>
      <c r="E498" s="60"/>
      <c r="F498" s="68">
        <f>F483</f>
        <v>0</v>
      </c>
    </row>
    <row r="499" spans="1:6" x14ac:dyDescent="0.3">
      <c r="A499" t="s">
        <v>279</v>
      </c>
      <c r="B499" s="7" t="s">
        <v>282</v>
      </c>
      <c r="D499" s="8"/>
      <c r="E499" s="60"/>
      <c r="F499" s="68">
        <f>F491</f>
        <v>0</v>
      </c>
    </row>
    <row r="500" spans="1:6" x14ac:dyDescent="0.3">
      <c r="A500" s="31" t="s">
        <v>109</v>
      </c>
      <c r="B500" s="31" t="s">
        <v>110</v>
      </c>
      <c r="C500" s="31"/>
      <c r="D500" s="31"/>
      <c r="E500" s="74"/>
      <c r="F500" s="75">
        <f>ROUND(SUM(F495:F499),2)</f>
        <v>0</v>
      </c>
    </row>
    <row r="501" spans="1:6" x14ac:dyDescent="0.3">
      <c r="E501" s="63"/>
      <c r="F501" s="63"/>
    </row>
    <row r="502" spans="1:6" x14ac:dyDescent="0.3">
      <c r="A502" s="31" t="s">
        <v>24</v>
      </c>
      <c r="B502" s="31" t="s">
        <v>111</v>
      </c>
      <c r="C502" s="31"/>
      <c r="D502" s="31"/>
      <c r="E502" s="74"/>
      <c r="F502" s="75">
        <f>ROUND((F445+F500),2)</f>
        <v>0</v>
      </c>
    </row>
    <row r="503" spans="1:6" x14ac:dyDescent="0.3">
      <c r="E503" s="63"/>
      <c r="F503" s="63"/>
    </row>
    <row r="504" spans="1:6" x14ac:dyDescent="0.3">
      <c r="A504" s="6"/>
      <c r="B504" s="6"/>
      <c r="C504" s="6"/>
      <c r="D504" s="6"/>
      <c r="E504" s="69"/>
      <c r="F504" s="60"/>
    </row>
    <row r="505" spans="1:6" x14ac:dyDescent="0.3">
      <c r="A505" s="9" t="s">
        <v>34</v>
      </c>
      <c r="B505" s="9" t="s">
        <v>35</v>
      </c>
      <c r="C505" s="9" t="s">
        <v>36</v>
      </c>
      <c r="D505" s="10" t="s">
        <v>37</v>
      </c>
      <c r="E505" s="61" t="s">
        <v>38</v>
      </c>
      <c r="F505" s="61" t="s">
        <v>39</v>
      </c>
    </row>
    <row r="506" spans="1:6" x14ac:dyDescent="0.3">
      <c r="A506" s="11"/>
      <c r="B506" s="11"/>
      <c r="C506" s="11"/>
      <c r="D506" s="12"/>
      <c r="E506" s="62"/>
      <c r="F506" s="62"/>
    </row>
    <row r="507" spans="1:6" ht="15.6" x14ac:dyDescent="0.3">
      <c r="A507" s="37" t="s">
        <v>25</v>
      </c>
      <c r="B507" s="37" t="s">
        <v>130</v>
      </c>
      <c r="E507" s="63"/>
      <c r="F507" s="63"/>
    </row>
    <row r="508" spans="1:6" x14ac:dyDescent="0.3">
      <c r="E508" s="63"/>
      <c r="F508" s="63"/>
    </row>
    <row r="509" spans="1:6" ht="86.4" x14ac:dyDescent="0.3">
      <c r="A509" s="3" t="s">
        <v>3</v>
      </c>
      <c r="B509" s="40" t="s">
        <v>274</v>
      </c>
      <c r="C509" s="39" t="s">
        <v>8</v>
      </c>
      <c r="D509" s="42">
        <v>1300</v>
      </c>
      <c r="E509" s="58">
        <v>0</v>
      </c>
      <c r="F509" s="59">
        <f t="shared" ref="F509" si="10">ROUND(D509*E509,2)</f>
        <v>0</v>
      </c>
    </row>
    <row r="510" spans="1:6" x14ac:dyDescent="0.3">
      <c r="E510" s="63"/>
      <c r="F510" s="63"/>
    </row>
    <row r="511" spans="1:6" ht="129.6" x14ac:dyDescent="0.3">
      <c r="A511" s="3" t="s">
        <v>5</v>
      </c>
      <c r="B511" s="21" t="s">
        <v>56</v>
      </c>
      <c r="C511" s="17" t="s">
        <v>8</v>
      </c>
      <c r="D511" s="4">
        <v>1300</v>
      </c>
      <c r="E511" s="58">
        <v>0</v>
      </c>
      <c r="F511" s="59">
        <f>ROUND(D511*E511,2)</f>
        <v>0</v>
      </c>
    </row>
    <row r="512" spans="1:6" x14ac:dyDescent="0.3">
      <c r="A512" s="3"/>
      <c r="B512" s="21"/>
      <c r="C512" s="17"/>
      <c r="D512" s="4"/>
      <c r="E512" s="58"/>
      <c r="F512" s="59"/>
    </row>
    <row r="513" spans="1:6" ht="201.6" customHeight="1" x14ac:dyDescent="0.3">
      <c r="A513" s="3" t="s">
        <v>7</v>
      </c>
      <c r="B513" s="18" t="s">
        <v>275</v>
      </c>
      <c r="C513" s="17" t="s">
        <v>8</v>
      </c>
      <c r="D513" s="19">
        <v>40</v>
      </c>
      <c r="E513" s="66">
        <v>0</v>
      </c>
      <c r="F513" s="67">
        <f>ROUND(D513*E513,2)</f>
        <v>0</v>
      </c>
    </row>
    <row r="514" spans="1:6" x14ac:dyDescent="0.3">
      <c r="A514" s="3"/>
      <c r="B514" s="21"/>
      <c r="C514" s="17"/>
      <c r="D514" s="4"/>
      <c r="E514" s="58"/>
      <c r="F514" s="59"/>
    </row>
    <row r="515" spans="1:6" ht="201.6" customHeight="1" x14ac:dyDescent="0.3">
      <c r="A515" s="3" t="s">
        <v>9</v>
      </c>
      <c r="B515" s="18" t="s">
        <v>276</v>
      </c>
      <c r="C515" s="17" t="s">
        <v>44</v>
      </c>
      <c r="D515" s="19">
        <v>50</v>
      </c>
      <c r="E515" s="66">
        <v>0</v>
      </c>
      <c r="F515" s="67">
        <f>ROUND(D515*E515,2)</f>
        <v>0</v>
      </c>
    </row>
    <row r="516" spans="1:6" x14ac:dyDescent="0.3">
      <c r="A516" s="3"/>
      <c r="B516" s="21"/>
      <c r="C516" s="17"/>
      <c r="D516" s="4"/>
      <c r="E516" s="58"/>
      <c r="F516" s="59"/>
    </row>
    <row r="517" spans="1:6" x14ac:dyDescent="0.3">
      <c r="A517" s="3"/>
      <c r="B517" s="21"/>
      <c r="C517" s="17"/>
      <c r="D517" s="4"/>
      <c r="E517" s="58"/>
      <c r="F517" s="59"/>
    </row>
    <row r="518" spans="1:6" x14ac:dyDescent="0.3">
      <c r="A518" s="3"/>
      <c r="B518" s="21"/>
      <c r="C518" s="17"/>
      <c r="D518" s="4"/>
      <c r="E518" s="58"/>
      <c r="F518" s="59"/>
    </row>
    <row r="519" spans="1:6" x14ac:dyDescent="0.3">
      <c r="A519" s="9" t="s">
        <v>34</v>
      </c>
      <c r="B519" s="9" t="s">
        <v>35</v>
      </c>
      <c r="C519" s="9" t="s">
        <v>36</v>
      </c>
      <c r="D519" s="10" t="s">
        <v>37</v>
      </c>
      <c r="E519" s="61" t="s">
        <v>38</v>
      </c>
      <c r="F519" s="61" t="s">
        <v>39</v>
      </c>
    </row>
    <row r="520" spans="1:6" x14ac:dyDescent="0.3">
      <c r="A520" s="3"/>
      <c r="B520" s="21"/>
      <c r="C520" s="17"/>
      <c r="D520" s="4"/>
      <c r="E520" s="58"/>
      <c r="F520" s="59"/>
    </row>
    <row r="521" spans="1:6" ht="276" customHeight="1" x14ac:dyDescent="0.3">
      <c r="A521" s="3" t="s">
        <v>9</v>
      </c>
      <c r="B521" s="18" t="s">
        <v>278</v>
      </c>
      <c r="C521" s="17" t="s">
        <v>44</v>
      </c>
      <c r="D521" s="19">
        <v>25</v>
      </c>
      <c r="E521" s="66">
        <v>0</v>
      </c>
      <c r="F521" s="67">
        <f>ROUND(D521*E521,2)</f>
        <v>0</v>
      </c>
    </row>
    <row r="522" spans="1:6" x14ac:dyDescent="0.3">
      <c r="A522" s="3"/>
      <c r="B522" s="21"/>
      <c r="C522" s="17"/>
      <c r="D522" s="4"/>
      <c r="E522" s="58"/>
      <c r="F522" s="59"/>
    </row>
    <row r="523" spans="1:6" ht="273" customHeight="1" x14ac:dyDescent="0.3">
      <c r="A523" s="3" t="s">
        <v>12</v>
      </c>
      <c r="B523" s="18" t="s">
        <v>277</v>
      </c>
      <c r="C523" s="17" t="s">
        <v>44</v>
      </c>
      <c r="D523" s="19">
        <v>25</v>
      </c>
      <c r="E523" s="66">
        <v>0</v>
      </c>
      <c r="F523" s="67">
        <f>ROUND(D523*E523,2)</f>
        <v>0</v>
      </c>
    </row>
    <row r="524" spans="1:6" x14ac:dyDescent="0.3">
      <c r="A524" s="3"/>
      <c r="B524" s="21"/>
      <c r="C524" s="17"/>
      <c r="D524" s="4"/>
      <c r="E524" s="58"/>
      <c r="F524" s="59"/>
    </row>
    <row r="525" spans="1:6" x14ac:dyDescent="0.3">
      <c r="E525" s="63"/>
      <c r="F525" s="63"/>
    </row>
    <row r="526" spans="1:6" x14ac:dyDescent="0.3">
      <c r="A526" s="31" t="s">
        <v>25</v>
      </c>
      <c r="B526" s="31" t="s">
        <v>131</v>
      </c>
      <c r="C526" s="31"/>
      <c r="D526" s="31"/>
      <c r="E526" s="74"/>
      <c r="F526" s="75">
        <f>SUM(F511:F523)</f>
        <v>0</v>
      </c>
    </row>
  </sheetData>
  <sheetProtection algorithmName="SHA-512" hashValue="GX2S4gG7SYCqqmSjsvCOCzpN5+gaYyO+9Mnyupa9Ilvt6dRGhE52iUgXZjJZ6zQxyraPLY6yb4LDdoj4UFvtaQ==" saltValue="jgSwUxaI4ARKvwaa6PiiVQ==" spinCount="100000" sheet="1" objects="1" scenarios="1"/>
  <mergeCells count="22">
    <mergeCell ref="A97:E97"/>
    <mergeCell ref="B99:F99"/>
    <mergeCell ref="B101:F101"/>
    <mergeCell ref="D16:F16"/>
    <mergeCell ref="D17:F18"/>
    <mergeCell ref="D19:F19"/>
    <mergeCell ref="D11:F13"/>
    <mergeCell ref="D24:F24"/>
    <mergeCell ref="D23:F23"/>
    <mergeCell ref="D22:F22"/>
    <mergeCell ref="D21:F21"/>
    <mergeCell ref="D20:F20"/>
    <mergeCell ref="B333:F333"/>
    <mergeCell ref="B337:F337"/>
    <mergeCell ref="B341:F341"/>
    <mergeCell ref="B103:F103"/>
    <mergeCell ref="B107:F107"/>
    <mergeCell ref="B111:F111"/>
    <mergeCell ref="B113:F113"/>
    <mergeCell ref="B115:F115"/>
    <mergeCell ref="B109:F109"/>
    <mergeCell ref="B105:F105"/>
  </mergeCells>
  <pageMargins left="0.7" right="0.7" top="0.75" bottom="0.75" header="0.3" footer="0.3"/>
  <pageSetup paperSize="9" scale="93" orientation="portrait" r:id="rId1"/>
  <rowBreaks count="26" manualBreakCount="26">
    <brk id="95" max="5" man="1"/>
    <brk id="128" max="5" man="1"/>
    <brk id="136" max="5" man="1"/>
    <brk id="148" max="5" man="1"/>
    <brk id="158" max="5" man="1"/>
    <brk id="168" max="5" man="1"/>
    <brk id="201" max="5" man="1"/>
    <brk id="219" max="5" man="1"/>
    <brk id="227" max="16383" man="1"/>
    <brk id="233" max="5" man="1"/>
    <brk id="242" max="5" man="1"/>
    <brk id="258" max="16383" man="1"/>
    <brk id="268" max="5" man="1"/>
    <brk id="280" max="5" man="1"/>
    <brk id="321" max="5" man="1"/>
    <brk id="345" max="5" man="1"/>
    <brk id="358" max="5" man="1"/>
    <brk id="369" max="5" man="1"/>
    <brk id="385" max="5" man="1"/>
    <brk id="401" max="16383" man="1"/>
    <brk id="407" max="5" man="1"/>
    <brk id="419" max="5" man="1"/>
    <brk id="446" max="5" man="1"/>
    <brk id="466" max="5" man="1"/>
    <brk id="483" max="5" man="1"/>
    <brk id="50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građevinsko-obrtnički + ostali </vt:lpstr>
      <vt:lpstr>'građevinsko-obrtnički + ostali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Velimir Šilec</dc:creator>
  <cp:lastModifiedBy>Tomislav Češljaš</cp:lastModifiedBy>
  <cp:lastPrinted>2023-01-26T09:07:48Z</cp:lastPrinted>
  <dcterms:created xsi:type="dcterms:W3CDTF">2020-07-04T10:42:58Z</dcterms:created>
  <dcterms:modified xsi:type="dcterms:W3CDTF">2023-02-03T10:36:05Z</dcterms:modified>
</cp:coreProperties>
</file>